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hzinfrahr-my.sharepoint.com/personal/jpanenic_hzinfra_hr/Documents/JOSIPA/2025 GODINA/PRORAČUNSKO IZVJEŠTAVANJE/12_2025 završni izvještaj/OBJAVA/"/>
    </mc:Choice>
  </mc:AlternateContent>
  <xr:revisionPtr revIDLastSave="21" documentId="13_ncr:1_{693DDC1C-211F-49E9-B81C-A16F6D5A8591}" xr6:coauthVersionLast="47" xr6:coauthVersionMax="47" xr10:uidLastSave="{FB7F56F6-28E7-4FE8-AA1F-3452BCAF9D95}"/>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2" i="5" l="1"/>
  <c r="D1256" i="1" s="1"/>
  <c r="H1256" i="1" s="1"/>
  <c r="L1478" i="9"/>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298" i="9" s="1"/>
  <c r="F301" i="9"/>
  <c r="F300" i="9"/>
  <c r="F299" i="9"/>
  <c r="F297" i="9"/>
  <c r="L296" i="9"/>
  <c r="F296" i="9" s="1"/>
  <c r="H296" i="9"/>
  <c r="F295" i="9"/>
  <c r="I294" i="9"/>
  <c r="E294" i="9" s="1"/>
  <c r="B294" i="9" s="1"/>
  <c r="H294" i="9"/>
  <c r="F294" i="9"/>
  <c r="E293" i="9"/>
  <c r="M292" i="9"/>
  <c r="L292" i="9"/>
  <c r="F292" i="9"/>
  <c r="B292" i="9" s="1"/>
  <c r="E292" i="9"/>
  <c r="M291" i="9"/>
  <c r="L291" i="9"/>
  <c r="E291" i="9"/>
  <c r="M290" i="9"/>
  <c r="F290" i="9" s="1"/>
  <c r="L290" i="9"/>
  <c r="E290" i="9"/>
  <c r="B290" i="9"/>
  <c r="M289" i="9"/>
  <c r="L289" i="9"/>
  <c r="F289" i="9"/>
  <c r="E289" i="9"/>
  <c r="B289" i="9" s="1"/>
  <c r="M288" i="9"/>
  <c r="F288" i="9" s="1"/>
  <c r="B288" i="9" s="1"/>
  <c r="L288" i="9"/>
  <c r="E288" i="9"/>
  <c r="M287" i="9"/>
  <c r="L287" i="9"/>
  <c r="E287" i="9"/>
  <c r="M286" i="9"/>
  <c r="F286" i="9" s="1"/>
  <c r="L286" i="9"/>
  <c r="E286" i="9"/>
  <c r="B286" i="9"/>
  <c r="M285" i="9"/>
  <c r="L285" i="9"/>
  <c r="F285" i="9"/>
  <c r="E285" i="9"/>
  <c r="B285" i="9" s="1"/>
  <c r="M284" i="9"/>
  <c r="L284" i="9"/>
  <c r="F284" i="9"/>
  <c r="B284" i="9" s="1"/>
  <c r="E284" i="9"/>
  <c r="M283" i="9"/>
  <c r="L283" i="9"/>
  <c r="E283" i="9"/>
  <c r="M282" i="9"/>
  <c r="F282" i="9" s="1"/>
  <c r="B282" i="9" s="1"/>
  <c r="L282" i="9"/>
  <c r="E282" i="9"/>
  <c r="M281" i="9"/>
  <c r="F281" i="9" s="1"/>
  <c r="L281" i="9"/>
  <c r="E281" i="9"/>
  <c r="M280" i="9"/>
  <c r="L280" i="9"/>
  <c r="F280" i="9" s="1"/>
  <c r="B280" i="9" s="1"/>
  <c r="E280" i="9"/>
  <c r="M279" i="9"/>
  <c r="L279" i="9"/>
  <c r="E279" i="9"/>
  <c r="M278" i="9"/>
  <c r="F278" i="9" s="1"/>
  <c r="B278" i="9" s="1"/>
  <c r="L278" i="9"/>
  <c r="E278" i="9"/>
  <c r="M277" i="9"/>
  <c r="L277" i="9"/>
  <c r="F277" i="9"/>
  <c r="E277" i="9"/>
  <c r="B277" i="9" s="1"/>
  <c r="M276" i="9"/>
  <c r="L276" i="9"/>
  <c r="F276" i="9" s="1"/>
  <c r="B276" i="9" s="1"/>
  <c r="E276" i="9"/>
  <c r="M275" i="9"/>
  <c r="L275" i="9"/>
  <c r="F275" i="9" s="1"/>
  <c r="B275" i="9" s="1"/>
  <c r="E275" i="9"/>
  <c r="M274" i="9"/>
  <c r="F274" i="9" s="1"/>
  <c r="L274" i="9"/>
  <c r="E274" i="9"/>
  <c r="B274" i="9"/>
  <c r="M273" i="9"/>
  <c r="L273" i="9"/>
  <c r="F273" i="9"/>
  <c r="E273" i="9"/>
  <c r="B273" i="9" s="1"/>
  <c r="M272" i="9"/>
  <c r="L272" i="9"/>
  <c r="F272" i="9" s="1"/>
  <c r="B272" i="9" s="1"/>
  <c r="E272" i="9"/>
  <c r="M271" i="9"/>
  <c r="L271" i="9"/>
  <c r="F271" i="9" s="1"/>
  <c r="B271" i="9" s="1"/>
  <c r="E271" i="9"/>
  <c r="M270" i="9"/>
  <c r="F270" i="9" s="1"/>
  <c r="L270" i="9"/>
  <c r="E270" i="9"/>
  <c r="B270" i="9"/>
  <c r="M269" i="9"/>
  <c r="L269" i="9"/>
  <c r="F269" i="9"/>
  <c r="E269" i="9"/>
  <c r="B269" i="9" s="1"/>
  <c r="M268" i="9"/>
  <c r="L268" i="9"/>
  <c r="F268" i="9" s="1"/>
  <c r="B268" i="9" s="1"/>
  <c r="E268" i="9"/>
  <c r="M267" i="9"/>
  <c r="L267" i="9"/>
  <c r="F267" i="9" s="1"/>
  <c r="B267" i="9" s="1"/>
  <c r="E267" i="9"/>
  <c r="M266" i="9"/>
  <c r="L266" i="9"/>
  <c r="F266" i="9" s="1"/>
  <c r="B266" i="9" s="1"/>
  <c r="E266" i="9"/>
  <c r="M265" i="9"/>
  <c r="L265" i="9"/>
  <c r="F265" i="9"/>
  <c r="E265" i="9"/>
  <c r="B265" i="9" s="1"/>
  <c r="M264" i="9"/>
  <c r="L264" i="9"/>
  <c r="F264" i="9" s="1"/>
  <c r="B264" i="9" s="1"/>
  <c r="E264" i="9"/>
  <c r="M263" i="9"/>
  <c r="L263" i="9"/>
  <c r="F263" i="9" s="1"/>
  <c r="B263" i="9" s="1"/>
  <c r="E263" i="9"/>
  <c r="M262" i="9"/>
  <c r="L262" i="9"/>
  <c r="F262" i="9" s="1"/>
  <c r="B262" i="9" s="1"/>
  <c r="E262" i="9"/>
  <c r="M261" i="9"/>
  <c r="L261" i="9"/>
  <c r="F261" i="9"/>
  <c r="E261" i="9"/>
  <c r="B261" i="9" s="1"/>
  <c r="M260" i="9"/>
  <c r="L260" i="9"/>
  <c r="F260" i="9" s="1"/>
  <c r="E260" i="9"/>
  <c r="M259" i="9"/>
  <c r="L259" i="9"/>
  <c r="F259" i="9" s="1"/>
  <c r="B259" i="9" s="1"/>
  <c r="E259" i="9"/>
  <c r="M258" i="9"/>
  <c r="L258" i="9"/>
  <c r="F258" i="9" s="1"/>
  <c r="B258" i="9" s="1"/>
  <c r="E258" i="9"/>
  <c r="M257" i="9"/>
  <c r="L257" i="9"/>
  <c r="F257" i="9"/>
  <c r="E257" i="9"/>
  <c r="B257" i="9" s="1"/>
  <c r="M256" i="9"/>
  <c r="L256" i="9"/>
  <c r="F256" i="9" s="1"/>
  <c r="E256" i="9"/>
  <c r="M255" i="9"/>
  <c r="L255" i="9"/>
  <c r="F255" i="9" s="1"/>
  <c r="B255" i="9" s="1"/>
  <c r="E255" i="9"/>
  <c r="M254" i="9"/>
  <c r="L254" i="9"/>
  <c r="F254" i="9" s="1"/>
  <c r="B254" i="9" s="1"/>
  <c r="E254" i="9"/>
  <c r="M253" i="9"/>
  <c r="L253" i="9"/>
  <c r="F253" i="9"/>
  <c r="E253" i="9"/>
  <c r="B253" i="9" s="1"/>
  <c r="M252" i="9"/>
  <c r="L252" i="9"/>
  <c r="F252" i="9" s="1"/>
  <c r="E252" i="9"/>
  <c r="M251" i="9"/>
  <c r="L251" i="9"/>
  <c r="F251" i="9" s="1"/>
  <c r="B251" i="9" s="1"/>
  <c r="E251" i="9"/>
  <c r="M250" i="9"/>
  <c r="L250" i="9"/>
  <c r="F250" i="9" s="1"/>
  <c r="B250" i="9" s="1"/>
  <c r="E250" i="9"/>
  <c r="M249" i="9"/>
  <c r="L249" i="9"/>
  <c r="F249" i="9"/>
  <c r="E249" i="9"/>
  <c r="B249" i="9" s="1"/>
  <c r="M248" i="9"/>
  <c r="L248" i="9"/>
  <c r="F248" i="9" s="1"/>
  <c r="E248" i="9"/>
  <c r="M247" i="9"/>
  <c r="L247" i="9"/>
  <c r="F247" i="9" s="1"/>
  <c r="B247" i="9" s="1"/>
  <c r="E247" i="9"/>
  <c r="M246" i="9"/>
  <c r="L246" i="9"/>
  <c r="E246" i="9"/>
  <c r="M245" i="9"/>
  <c r="L245" i="9"/>
  <c r="F245" i="9"/>
  <c r="E245" i="9"/>
  <c r="B245" i="9" s="1"/>
  <c r="M244" i="9"/>
  <c r="L244" i="9"/>
  <c r="E244" i="9"/>
  <c r="M243" i="9"/>
  <c r="L243" i="9"/>
  <c r="E243" i="9"/>
  <c r="M242" i="9"/>
  <c r="L242" i="9"/>
  <c r="F242" i="9" s="1"/>
  <c r="B242" i="9" s="1"/>
  <c r="E242" i="9"/>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F235" i="9" s="1"/>
  <c r="B235" i="9" s="1"/>
  <c r="E235" i="9"/>
  <c r="M234" i="9"/>
  <c r="F234" i="9" s="1"/>
  <c r="L234" i="9"/>
  <c r="E234" i="9"/>
  <c r="B234" i="9"/>
  <c r="M233" i="9"/>
  <c r="F233" i="9" s="1"/>
  <c r="L233" i="9"/>
  <c r="E233" i="9"/>
  <c r="M232" i="9"/>
  <c r="L232" i="9"/>
  <c r="F232" i="9" s="1"/>
  <c r="B232" i="9" s="1"/>
  <c r="E232" i="9"/>
  <c r="M231" i="9"/>
  <c r="L231" i="9"/>
  <c r="E231" i="9"/>
  <c r="M230" i="9"/>
  <c r="F230" i="9" s="1"/>
  <c r="L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G169" i="9"/>
  <c r="F169" i="9"/>
  <c r="E169" i="9"/>
  <c r="B169" i="9" s="1"/>
  <c r="H168" i="9"/>
  <c r="G168" i="9"/>
  <c r="F168" i="9"/>
  <c r="H167" i="9"/>
  <c r="E167" i="9" s="1"/>
  <c r="B167" i="9" s="1"/>
  <c r="G167" i="9"/>
  <c r="F167" i="9"/>
  <c r="H166" i="9"/>
  <c r="E166" i="9" s="1"/>
  <c r="B166" i="9" s="1"/>
  <c r="G166" i="9"/>
  <c r="F166" i="9"/>
  <c r="H165" i="9"/>
  <c r="G165" i="9"/>
  <c r="F165" i="9"/>
  <c r="H164" i="9"/>
  <c r="G164" i="9"/>
  <c r="F164" i="9"/>
  <c r="H163" i="9"/>
  <c r="G163" i="9"/>
  <c r="E163" i="9" s="1"/>
  <c r="B163" i="9" s="1"/>
  <c r="F163" i="9"/>
  <c r="H162" i="9"/>
  <c r="E162" i="9" s="1"/>
  <c r="B162" i="9" s="1"/>
  <c r="G162" i="9"/>
  <c r="F162" i="9"/>
  <c r="H161" i="9"/>
  <c r="E161" i="9" s="1"/>
  <c r="B161" i="9" s="1"/>
  <c r="G161" i="9"/>
  <c r="F161" i="9"/>
  <c r="H160" i="9"/>
  <c r="G160" i="9"/>
  <c r="F160" i="9"/>
  <c r="H159" i="9"/>
  <c r="E159" i="9" s="1"/>
  <c r="B159" i="9" s="1"/>
  <c r="G159" i="9"/>
  <c r="F159" i="9"/>
  <c r="H158" i="9"/>
  <c r="E158" i="9" s="1"/>
  <c r="B158" i="9" s="1"/>
  <c r="G158" i="9"/>
  <c r="F158" i="9"/>
  <c r="H157" i="9"/>
  <c r="G157" i="9"/>
  <c r="F157" i="9"/>
  <c r="F156" i="9"/>
  <c r="H155" i="9"/>
  <c r="G155" i="9"/>
  <c r="E155" i="9" s="1"/>
  <c r="B155" i="9" s="1"/>
  <c r="F155" i="9"/>
  <c r="H154" i="9"/>
  <c r="E154" i="9" s="1"/>
  <c r="B154" i="9" s="1"/>
  <c r="G154" i="9"/>
  <c r="F154" i="9"/>
  <c r="H153" i="9"/>
  <c r="E153" i="9" s="1"/>
  <c r="B153" i="9" s="1"/>
  <c r="G153" i="9"/>
  <c r="F153" i="9"/>
  <c r="H152" i="9"/>
  <c r="G152" i="9"/>
  <c r="F152" i="9"/>
  <c r="H151" i="9"/>
  <c r="E151" i="9" s="1"/>
  <c r="B151" i="9" s="1"/>
  <c r="G151" i="9"/>
  <c r="F151" i="9"/>
  <c r="H150" i="9"/>
  <c r="G150" i="9"/>
  <c r="F150" i="9"/>
  <c r="E150" i="9"/>
  <c r="B150" i="9" s="1"/>
  <c r="H149" i="9"/>
  <c r="G149" i="9"/>
  <c r="F149" i="9"/>
  <c r="H148" i="9"/>
  <c r="G148" i="9"/>
  <c r="E148" i="9" s="1"/>
  <c r="B148" i="9" s="1"/>
  <c r="F148" i="9"/>
  <c r="H147" i="9"/>
  <c r="G147" i="9"/>
  <c r="E147" i="9" s="1"/>
  <c r="B147" i="9" s="1"/>
  <c r="F147" i="9"/>
  <c r="H146" i="9"/>
  <c r="E146" i="9" s="1"/>
  <c r="B146" i="9" s="1"/>
  <c r="G146" i="9"/>
  <c r="F146" i="9"/>
  <c r="H145" i="9"/>
  <c r="G145" i="9"/>
  <c r="F145" i="9"/>
  <c r="E145" i="9"/>
  <c r="B145" i="9" s="1"/>
  <c r="H144" i="9"/>
  <c r="G144" i="9"/>
  <c r="F144" i="9"/>
  <c r="H143" i="9"/>
  <c r="E143" i="9" s="1"/>
  <c r="G143" i="9"/>
  <c r="F143" i="9"/>
  <c r="B143" i="9"/>
  <c r="H142" i="9"/>
  <c r="G142" i="9"/>
  <c r="F142" i="9"/>
  <c r="E142" i="9"/>
  <c r="B142" i="9" s="1"/>
  <c r="H141" i="9"/>
  <c r="G141" i="9"/>
  <c r="E141" i="9" s="1"/>
  <c r="B141" i="9" s="1"/>
  <c r="F141" i="9"/>
  <c r="H140" i="9"/>
  <c r="G140" i="9"/>
  <c r="E140" i="9" s="1"/>
  <c r="F140" i="9"/>
  <c r="H139" i="9"/>
  <c r="G139" i="9"/>
  <c r="E139" i="9" s="1"/>
  <c r="B139" i="9" s="1"/>
  <c r="F139" i="9"/>
  <c r="H138" i="9"/>
  <c r="E138" i="9" s="1"/>
  <c r="B138" i="9" s="1"/>
  <c r="G138" i="9"/>
  <c r="F138" i="9"/>
  <c r="H137" i="9"/>
  <c r="G137" i="9"/>
  <c r="F137" i="9"/>
  <c r="E137" i="9"/>
  <c r="B137" i="9" s="1"/>
  <c r="H136" i="9"/>
  <c r="G136" i="9"/>
  <c r="F136" i="9"/>
  <c r="H135" i="9"/>
  <c r="E135" i="9" s="1"/>
  <c r="B135" i="9" s="1"/>
  <c r="G135" i="9"/>
  <c r="F135" i="9"/>
  <c r="H134" i="9"/>
  <c r="G134" i="9"/>
  <c r="F134" i="9"/>
  <c r="E134" i="9"/>
  <c r="B134" i="9" s="1"/>
  <c r="H133" i="9"/>
  <c r="G133" i="9"/>
  <c r="E133" i="9" s="1"/>
  <c r="F133" i="9"/>
  <c r="H132" i="9"/>
  <c r="G132" i="9"/>
  <c r="E132" i="9" s="1"/>
  <c r="B132" i="9" s="1"/>
  <c r="F132" i="9"/>
  <c r="H131" i="9"/>
  <c r="G131" i="9"/>
  <c r="E131" i="9" s="1"/>
  <c r="B131" i="9" s="1"/>
  <c r="F131" i="9"/>
  <c r="H130" i="9"/>
  <c r="E130" i="9" s="1"/>
  <c r="G130" i="9"/>
  <c r="F130" i="9"/>
  <c r="B130" i="9"/>
  <c r="H129" i="9"/>
  <c r="G129" i="9"/>
  <c r="F129" i="9"/>
  <c r="E129" i="9"/>
  <c r="B129" i="9" s="1"/>
  <c r="H128" i="9"/>
  <c r="G128" i="9"/>
  <c r="F128" i="9"/>
  <c r="H127" i="9"/>
  <c r="G127" i="9"/>
  <c r="F127" i="9"/>
  <c r="E127" i="9"/>
  <c r="B127" i="9" s="1"/>
  <c r="H126" i="9"/>
  <c r="G126" i="9"/>
  <c r="F126" i="9"/>
  <c r="E126" i="9"/>
  <c r="H125" i="9"/>
  <c r="G125" i="9"/>
  <c r="E125" i="9" s="1"/>
  <c r="F125" i="9"/>
  <c r="H124" i="9"/>
  <c r="G124" i="9"/>
  <c r="E124" i="9" s="1"/>
  <c r="B124" i="9" s="1"/>
  <c r="F124" i="9"/>
  <c r="H123" i="9"/>
  <c r="G123" i="9"/>
  <c r="F123" i="9"/>
  <c r="H122" i="9"/>
  <c r="E122" i="9" s="1"/>
  <c r="G122" i="9"/>
  <c r="F122" i="9"/>
  <c r="B122" i="9"/>
  <c r="H121" i="9"/>
  <c r="G121" i="9"/>
  <c r="F121" i="9"/>
  <c r="E121" i="9"/>
  <c r="B121" i="9" s="1"/>
  <c r="H120" i="9"/>
  <c r="G120" i="9"/>
  <c r="E120" i="9" s="1"/>
  <c r="B120" i="9" s="1"/>
  <c r="F120" i="9"/>
  <c r="H119" i="9"/>
  <c r="G119" i="9"/>
  <c r="F119" i="9"/>
  <c r="H118" i="9"/>
  <c r="E118" i="9" s="1"/>
  <c r="G118" i="9"/>
  <c r="F118" i="9"/>
  <c r="B118" i="9"/>
  <c r="H117" i="9"/>
  <c r="G117" i="9"/>
  <c r="F117" i="9"/>
  <c r="E117" i="9"/>
  <c r="B117" i="9" s="1"/>
  <c r="H116" i="9"/>
  <c r="G116" i="9"/>
  <c r="E116" i="9" s="1"/>
  <c r="B116" i="9" s="1"/>
  <c r="F116" i="9"/>
  <c r="H115" i="9"/>
  <c r="G115" i="9"/>
  <c r="F115" i="9"/>
  <c r="H114" i="9"/>
  <c r="E114" i="9" s="1"/>
  <c r="G114" i="9"/>
  <c r="F114" i="9"/>
  <c r="B114" i="9"/>
  <c r="H113" i="9"/>
  <c r="G113" i="9"/>
  <c r="F113" i="9"/>
  <c r="E113" i="9"/>
  <c r="B113" i="9" s="1"/>
  <c r="H112" i="9"/>
  <c r="G112" i="9"/>
  <c r="E112" i="9" s="1"/>
  <c r="B112" i="9" s="1"/>
  <c r="F112" i="9"/>
  <c r="H111" i="9"/>
  <c r="G111" i="9"/>
  <c r="F111" i="9"/>
  <c r="H110" i="9"/>
  <c r="E110" i="9" s="1"/>
  <c r="G110" i="9"/>
  <c r="F110" i="9"/>
  <c r="B110" i="9"/>
  <c r="H109" i="9"/>
  <c r="G109" i="9"/>
  <c r="F109" i="9"/>
  <c r="E109" i="9"/>
  <c r="B109" i="9" s="1"/>
  <c r="H108" i="9"/>
  <c r="G108" i="9"/>
  <c r="E108" i="9" s="1"/>
  <c r="B108" i="9" s="1"/>
  <c r="F108" i="9"/>
  <c r="H107" i="9"/>
  <c r="G107" i="9"/>
  <c r="F107" i="9"/>
  <c r="H106" i="9"/>
  <c r="E106" i="9" s="1"/>
  <c r="G106" i="9"/>
  <c r="F106" i="9"/>
  <c r="B106" i="9"/>
  <c r="H105" i="9"/>
  <c r="G105" i="9"/>
  <c r="F105" i="9"/>
  <c r="E105" i="9"/>
  <c r="B105" i="9" s="1"/>
  <c r="H104" i="9"/>
  <c r="G104" i="9"/>
  <c r="E104" i="9" s="1"/>
  <c r="B104" i="9" s="1"/>
  <c r="F104" i="9"/>
  <c r="H103" i="9"/>
  <c r="G103" i="9"/>
  <c r="F103" i="9"/>
  <c r="H102" i="9"/>
  <c r="E102" i="9" s="1"/>
  <c r="G102" i="9"/>
  <c r="F102" i="9"/>
  <c r="B102" i="9"/>
  <c r="H101" i="9"/>
  <c r="G101" i="9"/>
  <c r="F101" i="9"/>
  <c r="E101" i="9"/>
  <c r="B101" i="9" s="1"/>
  <c r="H100" i="9"/>
  <c r="G100" i="9"/>
  <c r="E100" i="9" s="1"/>
  <c r="B100" i="9" s="1"/>
  <c r="F100" i="9"/>
  <c r="H99" i="9"/>
  <c r="G99" i="9"/>
  <c r="F99" i="9"/>
  <c r="H98" i="9"/>
  <c r="E98" i="9" s="1"/>
  <c r="G98" i="9"/>
  <c r="F98" i="9"/>
  <c r="B98" i="9"/>
  <c r="H97" i="9"/>
  <c r="G97" i="9"/>
  <c r="F97" i="9"/>
  <c r="E97" i="9"/>
  <c r="B97" i="9" s="1"/>
  <c r="H96" i="9"/>
  <c r="G96" i="9"/>
  <c r="E96" i="9" s="1"/>
  <c r="B96" i="9" s="1"/>
  <c r="F96" i="9"/>
  <c r="H95" i="9"/>
  <c r="G95" i="9"/>
  <c r="F95" i="9"/>
  <c r="H94" i="9"/>
  <c r="E94" i="9" s="1"/>
  <c r="G94" i="9"/>
  <c r="F94" i="9"/>
  <c r="B94" i="9"/>
  <c r="H93" i="9"/>
  <c r="G93" i="9"/>
  <c r="F93" i="9"/>
  <c r="E93" i="9"/>
  <c r="B93" i="9" s="1"/>
  <c r="H92" i="9"/>
  <c r="G92" i="9"/>
  <c r="E92" i="9" s="1"/>
  <c r="B92" i="9" s="1"/>
  <c r="F92" i="9"/>
  <c r="H91" i="9"/>
  <c r="G91" i="9"/>
  <c r="F91" i="9"/>
  <c r="H90" i="9"/>
  <c r="E90" i="9" s="1"/>
  <c r="G90" i="9"/>
  <c r="F90" i="9"/>
  <c r="B90" i="9"/>
  <c r="H89" i="9"/>
  <c r="G89" i="9"/>
  <c r="F89" i="9"/>
  <c r="E89" i="9"/>
  <c r="B89" i="9" s="1"/>
  <c r="H88" i="9"/>
  <c r="G88" i="9"/>
  <c r="E88" i="9" s="1"/>
  <c r="B88" i="9" s="1"/>
  <c r="F88" i="9"/>
  <c r="H87" i="9"/>
  <c r="G87" i="9"/>
  <c r="F87" i="9"/>
  <c r="H86" i="9"/>
  <c r="E86" i="9" s="1"/>
  <c r="G86" i="9"/>
  <c r="F86" i="9"/>
  <c r="B86" i="9"/>
  <c r="H85" i="9"/>
  <c r="G85" i="9"/>
  <c r="F85" i="9"/>
  <c r="E85" i="9"/>
  <c r="B85" i="9" s="1"/>
  <c r="H84" i="9"/>
  <c r="G84" i="9"/>
  <c r="E84" i="9" s="1"/>
  <c r="B84" i="9" s="1"/>
  <c r="F84" i="9"/>
  <c r="H83" i="9"/>
  <c r="G83" i="9"/>
  <c r="F83" i="9"/>
  <c r="H82" i="9"/>
  <c r="E82" i="9" s="1"/>
  <c r="G82" i="9"/>
  <c r="F82" i="9"/>
  <c r="B82" i="9"/>
  <c r="H81" i="9"/>
  <c r="G81" i="9"/>
  <c r="F81" i="9"/>
  <c r="E81" i="9"/>
  <c r="B81" i="9" s="1"/>
  <c r="H80" i="9"/>
  <c r="G80" i="9"/>
  <c r="E80" i="9" s="1"/>
  <c r="B80" i="9" s="1"/>
  <c r="F80" i="9"/>
  <c r="H79" i="9"/>
  <c r="G79" i="9"/>
  <c r="F79" i="9"/>
  <c r="H78" i="9"/>
  <c r="E78" i="9" s="1"/>
  <c r="G78" i="9"/>
  <c r="F78" i="9"/>
  <c r="B78" i="9"/>
  <c r="H77" i="9"/>
  <c r="G77" i="9"/>
  <c r="F77" i="9"/>
  <c r="E77" i="9"/>
  <c r="B77" i="9" s="1"/>
  <c r="H76" i="9"/>
  <c r="G76" i="9"/>
  <c r="E76" i="9" s="1"/>
  <c r="B76" i="9" s="1"/>
  <c r="F76" i="9"/>
  <c r="H75" i="9"/>
  <c r="G75" i="9"/>
  <c r="F75" i="9"/>
  <c r="H74" i="9"/>
  <c r="E74" i="9" s="1"/>
  <c r="G74" i="9"/>
  <c r="F74" i="9"/>
  <c r="B74" i="9"/>
  <c r="H73" i="9"/>
  <c r="G73" i="9"/>
  <c r="F73" i="9"/>
  <c r="E73" i="9"/>
  <c r="B73" i="9" s="1"/>
  <c r="H72" i="9"/>
  <c r="G72" i="9"/>
  <c r="E72" i="9" s="1"/>
  <c r="B72" i="9" s="1"/>
  <c r="F72" i="9"/>
  <c r="H71" i="9"/>
  <c r="G71" i="9"/>
  <c r="F71" i="9"/>
  <c r="H70" i="9"/>
  <c r="E70" i="9" s="1"/>
  <c r="G70" i="9"/>
  <c r="F70" i="9"/>
  <c r="B70" i="9"/>
  <c r="H69" i="9"/>
  <c r="G69" i="9"/>
  <c r="F69" i="9"/>
  <c r="E69" i="9"/>
  <c r="B69" i="9" s="1"/>
  <c r="H68" i="9"/>
  <c r="G68" i="9"/>
  <c r="E68" i="9" s="1"/>
  <c r="B68" i="9" s="1"/>
  <c r="F68" i="9"/>
  <c r="H67" i="9"/>
  <c r="G67" i="9"/>
  <c r="F67" i="9"/>
  <c r="H66" i="9"/>
  <c r="E66" i="9" s="1"/>
  <c r="G66" i="9"/>
  <c r="F66" i="9"/>
  <c r="B66" i="9"/>
  <c r="H65" i="9"/>
  <c r="G65" i="9"/>
  <c r="F65" i="9"/>
  <c r="E65" i="9"/>
  <c r="B65" i="9" s="1"/>
  <c r="H64" i="9"/>
  <c r="G64" i="9"/>
  <c r="F64" i="9"/>
  <c r="H63" i="9"/>
  <c r="G63" i="9"/>
  <c r="F63" i="9"/>
  <c r="H62" i="9"/>
  <c r="E62" i="9" s="1"/>
  <c r="B62" i="9" s="1"/>
  <c r="G62" i="9"/>
  <c r="F62" i="9"/>
  <c r="H61" i="9"/>
  <c r="G61" i="9"/>
  <c r="F61" i="9"/>
  <c r="E61" i="9"/>
  <c r="B61" i="9" s="1"/>
  <c r="H60" i="9"/>
  <c r="G60" i="9"/>
  <c r="E60" i="9" s="1"/>
  <c r="B60" i="9" s="1"/>
  <c r="F60" i="9"/>
  <c r="H59" i="9"/>
  <c r="G59" i="9"/>
  <c r="F59" i="9"/>
  <c r="H58" i="9"/>
  <c r="E58" i="9" s="1"/>
  <c r="G58" i="9"/>
  <c r="F58" i="9"/>
  <c r="B58" i="9"/>
  <c r="H57" i="9"/>
  <c r="G57" i="9"/>
  <c r="E57" i="9" s="1"/>
  <c r="B57" i="9" s="1"/>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G46" i="9"/>
  <c r="F46" i="9"/>
  <c r="B46" i="9"/>
  <c r="H45" i="9"/>
  <c r="G45" i="9"/>
  <c r="F45" i="9"/>
  <c r="E45" i="9"/>
  <c r="B45" i="9" s="1"/>
  <c r="H44" i="9"/>
  <c r="G44" i="9"/>
  <c r="E44" i="9" s="1"/>
  <c r="B44" i="9" s="1"/>
  <c r="F44" i="9"/>
  <c r="H43" i="9"/>
  <c r="G43" i="9"/>
  <c r="F43" i="9"/>
  <c r="H42" i="9"/>
  <c r="E42" i="9" s="1"/>
  <c r="G42" i="9"/>
  <c r="F42" i="9"/>
  <c r="B42" i="9"/>
  <c r="H41" i="9"/>
  <c r="G41" i="9"/>
  <c r="F41" i="9"/>
  <c r="E41" i="9"/>
  <c r="B41" i="9" s="1"/>
  <c r="H40" i="9"/>
  <c r="G40" i="9"/>
  <c r="E40" i="9" s="1"/>
  <c r="B40" i="9" s="1"/>
  <c r="F40" i="9"/>
  <c r="H39" i="9"/>
  <c r="G39" i="9"/>
  <c r="F39" i="9"/>
  <c r="H38" i="9"/>
  <c r="E38" i="9" s="1"/>
  <c r="B38" i="9" s="1"/>
  <c r="G38" i="9"/>
  <c r="F38" i="9"/>
  <c r="H37" i="9"/>
  <c r="G37" i="9"/>
  <c r="F37" i="9"/>
  <c r="H36" i="9"/>
  <c r="G36" i="9"/>
  <c r="F36" i="9"/>
  <c r="H35" i="9"/>
  <c r="G35" i="9"/>
  <c r="F35" i="9"/>
  <c r="H34" i="9"/>
  <c r="E34" i="9" s="1"/>
  <c r="G34" i="9"/>
  <c r="F34" i="9"/>
  <c r="B34" i="9"/>
  <c r="H33" i="9"/>
  <c r="G33" i="9"/>
  <c r="F33" i="9"/>
  <c r="E33" i="9"/>
  <c r="B33" i="9" s="1"/>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E25" i="9"/>
  <c r="B25" i="9" s="1"/>
  <c r="F24" i="9"/>
  <c r="F4" i="9"/>
  <c r="O3" i="9"/>
  <c r="G296" i="9" s="1"/>
  <c r="I3" i="9"/>
  <c r="G194" i="9" s="1"/>
  <c r="E194" i="9" s="1"/>
  <c r="B194" i="9" s="1"/>
  <c r="H3" i="9"/>
  <c r="G3" i="9"/>
  <c r="D104" i="8"/>
  <c r="I41" i="3" s="1"/>
  <c r="D97" i="8"/>
  <c r="D92" i="8"/>
  <c r="D87" i="8"/>
  <c r="D82" i="8"/>
  <c r="C1659" i="1" s="1"/>
  <c r="G1659" i="1" s="1"/>
  <c r="D77" i="8"/>
  <c r="D72" i="8"/>
  <c r="D67" i="8"/>
  <c r="D62" i="8"/>
  <c r="C1639" i="1" s="1"/>
  <c r="G1639" i="1" s="1"/>
  <c r="D57" i="8"/>
  <c r="D52" i="8"/>
  <c r="D46" i="8"/>
  <c r="D37" i="8"/>
  <c r="D27" i="8"/>
  <c r="C1604" i="1" s="1"/>
  <c r="D18" i="8"/>
  <c r="C1595" i="1" s="1"/>
  <c r="D8" i="8"/>
  <c r="E44" i="7"/>
  <c r="D44" i="7"/>
  <c r="H36" i="3" s="1"/>
  <c r="E39" i="7"/>
  <c r="D39" i="7"/>
  <c r="D38" i="7" s="1"/>
  <c r="H35" i="3" s="1"/>
  <c r="E38" i="7"/>
  <c r="I35" i="3" s="1"/>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E114" i="6" s="1"/>
  <c r="I30" i="3"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D256" i="5"/>
  <c r="D255" i="5"/>
  <c r="F255" i="5" s="1"/>
  <c r="F254" i="5"/>
  <c r="F253"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182" i="1" s="1"/>
  <c r="D186" i="5"/>
  <c r="F185" i="5"/>
  <c r="F184" i="5"/>
  <c r="F183" i="5"/>
  <c r="F182" i="5"/>
  <c r="F181" i="5"/>
  <c r="E181" i="5"/>
  <c r="D1185" i="1" s="1"/>
  <c r="H1185" i="1" s="1"/>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D136" i="5"/>
  <c r="D135" i="5"/>
  <c r="F134" i="5"/>
  <c r="F133" i="5"/>
  <c r="F132" i="5"/>
  <c r="F131" i="5"/>
  <c r="F130" i="5"/>
  <c r="F129" i="5"/>
  <c r="F128" i="5"/>
  <c r="F127" i="5"/>
  <c r="E127" i="5"/>
  <c r="D1132" i="1" s="1"/>
  <c r="H1132" i="1" s="1"/>
  <c r="D127" i="5"/>
  <c r="F126" i="5"/>
  <c r="F125" i="5"/>
  <c r="F124" i="5"/>
  <c r="F123" i="5"/>
  <c r="F122" i="5"/>
  <c r="F121" i="5"/>
  <c r="E120" i="5"/>
  <c r="F120"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1076" i="1" s="1"/>
  <c r="D71" i="5"/>
  <c r="F68" i="5"/>
  <c r="F67" i="5"/>
  <c r="F66" i="5"/>
  <c r="F65" i="5"/>
  <c r="F64" i="5"/>
  <c r="E63" i="5"/>
  <c r="D1068" i="1" s="1"/>
  <c r="D63" i="5"/>
  <c r="F62" i="5"/>
  <c r="F61" i="5"/>
  <c r="F60" i="5"/>
  <c r="F59" i="5"/>
  <c r="F58" i="5"/>
  <c r="F57" i="5"/>
  <c r="E56" i="5"/>
  <c r="D1061" i="1" s="1"/>
  <c r="H1061" i="1" s="1"/>
  <c r="D56" i="5"/>
  <c r="F55" i="5"/>
  <c r="F54" i="5"/>
  <c r="F53" i="5"/>
  <c r="E52" i="5"/>
  <c r="F52" i="5"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F13"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F633" i="4"/>
  <c r="E633" i="4"/>
  <c r="D627" i="1" s="1"/>
  <c r="D633" i="4"/>
  <c r="F632" i="4"/>
  <c r="F631" i="4"/>
  <c r="E630" i="4"/>
  <c r="D624" i="1"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8" i="4"/>
  <c r="E607" i="4"/>
  <c r="H156" i="9" s="1"/>
  <c r="D607" i="4"/>
  <c r="G156" i="9" s="1"/>
  <c r="F606" i="4"/>
  <c r="F605" i="4"/>
  <c r="F604" i="4"/>
  <c r="E603" i="4"/>
  <c r="F603" i="4" s="1"/>
  <c r="D603" i="4"/>
  <c r="F602" i="4"/>
  <c r="F601" i="4"/>
  <c r="F600" i="4"/>
  <c r="F599" i="4"/>
  <c r="E598" i="4"/>
  <c r="F598" i="4" s="1"/>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G496" i="1" s="1"/>
  <c r="D502" i="4"/>
  <c r="F501" i="4"/>
  <c r="F500" i="4"/>
  <c r="F499" i="4"/>
  <c r="F498" i="4"/>
  <c r="E497" i="4"/>
  <c r="F497" i="4" s="1"/>
  <c r="D497" i="4"/>
  <c r="F496" i="4"/>
  <c r="F495" i="4"/>
  <c r="F494" i="4"/>
  <c r="F493" i="4"/>
  <c r="F492" i="4"/>
  <c r="E492" i="4"/>
  <c r="D492" i="4"/>
  <c r="D491" i="4" s="1"/>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F428" i="4"/>
  <c r="E428" i="4"/>
  <c r="D428" i="4"/>
  <c r="F427" i="4"/>
  <c r="E427" i="4"/>
  <c r="D427" i="4"/>
  <c r="D648" i="4" s="1"/>
  <c r="F648" i="4" s="1"/>
  <c r="E426" i="4"/>
  <c r="E647" i="4" s="1"/>
  <c r="D641" i="1" s="1"/>
  <c r="H641" i="1" s="1"/>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F362" i="4" s="1"/>
  <c r="D362"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E309" i="4" s="1"/>
  <c r="D310" i="4"/>
  <c r="F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F278" i="4"/>
  <c r="E278" i="4"/>
  <c r="D278" i="4"/>
  <c r="F277" i="4"/>
  <c r="F276" i="4"/>
  <c r="F275" i="4"/>
  <c r="E274" i="4"/>
  <c r="D274" i="4"/>
  <c r="E273" i="4"/>
  <c r="D269" i="1"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E221" i="4" s="1"/>
  <c r="D225" i="4"/>
  <c r="F225" i="4" s="1"/>
  <c r="F224" i="4"/>
  <c r="F223" i="4"/>
  <c r="F222" i="4"/>
  <c r="E222" i="4"/>
  <c r="D222" i="4"/>
  <c r="D221" i="4" s="1"/>
  <c r="F221" i="4" s="1"/>
  <c r="F220" i="4"/>
  <c r="F219" i="4"/>
  <c r="F218" i="4"/>
  <c r="F217" i="4"/>
  <c r="E216" i="4"/>
  <c r="D212" i="1" s="1"/>
  <c r="H212" i="1"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F129" i="4"/>
  <c r="E129" i="4"/>
  <c r="D129" i="4"/>
  <c r="F128" i="4"/>
  <c r="F127" i="4"/>
  <c r="E126" i="4"/>
  <c r="D122" i="1" s="1"/>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7" i="4"/>
  <c r="F96" i="4"/>
  <c r="F95" i="4"/>
  <c r="F94" i="4"/>
  <c r="F93" i="4"/>
  <c r="F92" i="4"/>
  <c r="E91" i="4"/>
  <c r="D87" i="1" s="1"/>
  <c r="D91" i="4"/>
  <c r="F90" i="4"/>
  <c r="F89" i="4"/>
  <c r="F88" i="4"/>
  <c r="F87" i="4"/>
  <c r="F86" i="4"/>
  <c r="F85" i="4"/>
  <c r="F84" i="4"/>
  <c r="E83" i="4"/>
  <c r="F83" i="4" s="1"/>
  <c r="D83" i="4"/>
  <c r="F81" i="4"/>
  <c r="F80" i="4"/>
  <c r="F79" i="4"/>
  <c r="F78" i="4"/>
  <c r="E77" i="4"/>
  <c r="D77" i="4"/>
  <c r="F77" i="4" s="1"/>
  <c r="F76" i="4"/>
  <c r="F75" i="4"/>
  <c r="E74" i="4"/>
  <c r="F74" i="4" s="1"/>
  <c r="D74" i="4"/>
  <c r="F73" i="4"/>
  <c r="F72" i="4"/>
  <c r="E71" i="4"/>
  <c r="F71" i="4" s="1"/>
  <c r="D71" i="4"/>
  <c r="F70" i="4"/>
  <c r="F69" i="4"/>
  <c r="E68" i="4"/>
  <c r="D64" i="1" s="1"/>
  <c r="D68" i="4"/>
  <c r="F68" i="4" s="1"/>
  <c r="F67" i="4"/>
  <c r="F66" i="4"/>
  <c r="F65" i="4"/>
  <c r="F64" i="4"/>
  <c r="E64" i="4"/>
  <c r="D64" i="4"/>
  <c r="F63" i="4"/>
  <c r="F62" i="4"/>
  <c r="F61" i="4"/>
  <c r="E61" i="4"/>
  <c r="D61" i="4"/>
  <c r="F60" i="4"/>
  <c r="F59" i="4"/>
  <c r="E58" i="4"/>
  <c r="D54" i="1" s="1"/>
  <c r="D58" i="4"/>
  <c r="F58" i="4" s="1"/>
  <c r="F57" i="4"/>
  <c r="F56" i="4"/>
  <c r="F55" i="4"/>
  <c r="F54" i="4"/>
  <c r="E53" i="4"/>
  <c r="F53" i="4" s="1"/>
  <c r="D53" i="4"/>
  <c r="F52" i="4"/>
  <c r="F51" i="4"/>
  <c r="E50" i="4"/>
  <c r="D50" i="4"/>
  <c r="F48" i="4"/>
  <c r="F47" i="4"/>
  <c r="F46" i="4"/>
  <c r="F45" i="4"/>
  <c r="F44" i="4"/>
  <c r="E44" i="4"/>
  <c r="E43" i="4" s="1"/>
  <c r="D39" i="1" s="1"/>
  <c r="D44" i="4"/>
  <c r="D43" i="4" s="1"/>
  <c r="F43" i="4" s="1"/>
  <c r="F42" i="4"/>
  <c r="F41" i="4"/>
  <c r="F40" i="4"/>
  <c r="F39" i="4"/>
  <c r="E39" i="4"/>
  <c r="D39" i="4"/>
  <c r="F38" i="4"/>
  <c r="F37" i="4"/>
  <c r="E36" i="4"/>
  <c r="D36" i="4"/>
  <c r="F36" i="4" s="1"/>
  <c r="F35" i="4"/>
  <c r="F34" i="4"/>
  <c r="F33" i="4"/>
  <c r="F32" i="4"/>
  <c r="F31" i="4"/>
  <c r="F30" i="4"/>
  <c r="E29" i="4"/>
  <c r="D25" i="1" s="1"/>
  <c r="H25" i="1"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H1682" i="1"/>
  <c r="G1682" i="1"/>
  <c r="C1682" i="1"/>
  <c r="C1681" i="1"/>
  <c r="C1680" i="1"/>
  <c r="H1680" i="1" s="1"/>
  <c r="H1679" i="1"/>
  <c r="C1679" i="1"/>
  <c r="G1679" i="1" s="1"/>
  <c r="H1678" i="1"/>
  <c r="G1678" i="1"/>
  <c r="C1678" i="1"/>
  <c r="C1677" i="1"/>
  <c r="C1676" i="1"/>
  <c r="H1676" i="1" s="1"/>
  <c r="H1675" i="1"/>
  <c r="C1675" i="1"/>
  <c r="G1675" i="1" s="1"/>
  <c r="H1674" i="1"/>
  <c r="G1674" i="1"/>
  <c r="C1674" i="1"/>
  <c r="C1673" i="1"/>
  <c r="C1672" i="1"/>
  <c r="H1672" i="1" s="1"/>
  <c r="C1671" i="1"/>
  <c r="G1671" i="1" s="1"/>
  <c r="H1670" i="1"/>
  <c r="G1670" i="1"/>
  <c r="C1670" i="1"/>
  <c r="C1669" i="1"/>
  <c r="C1668" i="1"/>
  <c r="H1668" i="1" s="1"/>
  <c r="H1667" i="1"/>
  <c r="C1667" i="1"/>
  <c r="G1667" i="1" s="1"/>
  <c r="H1666" i="1"/>
  <c r="G1666" i="1"/>
  <c r="C1666" i="1"/>
  <c r="C1665" i="1"/>
  <c r="C1664" i="1"/>
  <c r="H1664" i="1" s="1"/>
  <c r="H1663" i="1"/>
  <c r="C1663" i="1"/>
  <c r="G1663" i="1" s="1"/>
  <c r="H1662" i="1"/>
  <c r="G1662" i="1"/>
  <c r="C1662" i="1"/>
  <c r="C1661" i="1"/>
  <c r="C1660" i="1"/>
  <c r="H1660" i="1" s="1"/>
  <c r="H1659" i="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C1648" i="1"/>
  <c r="H1648" i="1" s="1"/>
  <c r="H1647" i="1"/>
  <c r="C1647" i="1"/>
  <c r="G1647" i="1" s="1"/>
  <c r="H1646" i="1"/>
  <c r="G1646" i="1"/>
  <c r="C1646" i="1"/>
  <c r="C1645" i="1"/>
  <c r="C1644" i="1"/>
  <c r="H1644" i="1" s="1"/>
  <c r="C1643" i="1"/>
  <c r="G1643" i="1" s="1"/>
  <c r="C1642" i="1"/>
  <c r="H1642" i="1" s="1"/>
  <c r="C1641" i="1"/>
  <c r="C1640" i="1"/>
  <c r="H1640" i="1" s="1"/>
  <c r="H1639" i="1"/>
  <c r="G1638" i="1"/>
  <c r="C1638" i="1"/>
  <c r="H1638" i="1" s="1"/>
  <c r="C1637" i="1"/>
  <c r="C1636" i="1"/>
  <c r="H1636" i="1" s="1"/>
  <c r="H1635" i="1"/>
  <c r="C1635" i="1"/>
  <c r="G1635" i="1" s="1"/>
  <c r="C1634" i="1"/>
  <c r="H1634" i="1" s="1"/>
  <c r="C1633" i="1"/>
  <c r="C1632" i="1"/>
  <c r="H1632" i="1" s="1"/>
  <c r="H1631" i="1"/>
  <c r="C1631" i="1"/>
  <c r="G1631" i="1" s="1"/>
  <c r="H1630" i="1"/>
  <c r="G1630" i="1"/>
  <c r="C1630" i="1"/>
  <c r="C1629" i="1"/>
  <c r="H1627" i="1"/>
  <c r="C1627" i="1"/>
  <c r="G1627" i="1" s="1"/>
  <c r="H1626" i="1"/>
  <c r="G1626" i="1"/>
  <c r="C1626" i="1"/>
  <c r="C1625" i="1"/>
  <c r="C1624" i="1"/>
  <c r="H1624" i="1" s="1"/>
  <c r="H1623" i="1"/>
  <c r="C1623" i="1"/>
  <c r="G1623" i="1" s="1"/>
  <c r="C1620" i="1"/>
  <c r="H1620" i="1" s="1"/>
  <c r="C1619" i="1"/>
  <c r="G1619" i="1" s="1"/>
  <c r="G1618" i="1"/>
  <c r="C1618" i="1"/>
  <c r="H1618" i="1" s="1"/>
  <c r="C1617" i="1"/>
  <c r="C1616" i="1"/>
  <c r="H1616" i="1" s="1"/>
  <c r="H1615" i="1"/>
  <c r="C1615" i="1"/>
  <c r="G1615" i="1" s="1"/>
  <c r="C1613" i="1"/>
  <c r="C1612" i="1"/>
  <c r="H1612" i="1" s="1"/>
  <c r="H1611" i="1"/>
  <c r="C1611" i="1"/>
  <c r="G1611" i="1" s="1"/>
  <c r="H1610" i="1"/>
  <c r="G1610" i="1"/>
  <c r="C1610" i="1"/>
  <c r="C1609" i="1"/>
  <c r="C1608" i="1"/>
  <c r="H1608" i="1" s="1"/>
  <c r="C1607" i="1"/>
  <c r="G1607" i="1" s="1"/>
  <c r="G1606" i="1"/>
  <c r="C1606" i="1"/>
  <c r="H1606" i="1" s="1"/>
  <c r="G1605" i="1"/>
  <c r="C1605" i="1"/>
  <c r="H1605" i="1" s="1"/>
  <c r="C1603" i="1"/>
  <c r="G1603" i="1" s="1"/>
  <c r="C1601" i="1"/>
  <c r="C1600" i="1"/>
  <c r="H1599" i="1"/>
  <c r="C1599" i="1"/>
  <c r="G1599" i="1" s="1"/>
  <c r="H1598" i="1"/>
  <c r="G1598" i="1"/>
  <c r="C1598" i="1"/>
  <c r="C1597" i="1"/>
  <c r="C1596" i="1"/>
  <c r="C1594" i="1"/>
  <c r="H1594" i="1" s="1"/>
  <c r="C1593" i="1"/>
  <c r="C1592" i="1"/>
  <c r="H1591" i="1"/>
  <c r="C1591" i="1"/>
  <c r="G1591" i="1" s="1"/>
  <c r="H1590" i="1"/>
  <c r="G1590" i="1"/>
  <c r="C1590" i="1"/>
  <c r="C1589" i="1"/>
  <c r="C1588" i="1"/>
  <c r="C1587" i="1"/>
  <c r="G1587" i="1" s="1"/>
  <c r="H1586" i="1"/>
  <c r="G1586" i="1"/>
  <c r="C1586" i="1"/>
  <c r="C1584" i="1"/>
  <c r="H1582" i="1"/>
  <c r="G1582" i="1"/>
  <c r="C1582" i="1"/>
  <c r="D1581" i="1"/>
  <c r="C1581" i="1"/>
  <c r="D1580" i="1"/>
  <c r="C1580" i="1"/>
  <c r="D1579" i="1"/>
  <c r="C1579" i="1"/>
  <c r="H1579" i="1" s="1"/>
  <c r="D1578" i="1"/>
  <c r="C1578" i="1"/>
  <c r="D1577" i="1"/>
  <c r="G1577" i="1" s="1"/>
  <c r="C1577" i="1"/>
  <c r="D1576" i="1"/>
  <c r="C1576" i="1"/>
  <c r="J1575" i="1"/>
  <c r="G1575" i="1"/>
  <c r="I1575" i="1" s="1"/>
  <c r="D1575" i="1"/>
  <c r="H1575" i="1" s="1"/>
  <c r="C1575" i="1"/>
  <c r="D1574" i="1"/>
  <c r="C1574" i="1"/>
  <c r="J1573" i="1"/>
  <c r="G1573" i="1"/>
  <c r="I1573" i="1" s="1"/>
  <c r="D1573" i="1"/>
  <c r="H1573" i="1" s="1"/>
  <c r="C1573" i="1"/>
  <c r="D1572" i="1"/>
  <c r="H1572" i="1" s="1"/>
  <c r="C1572" i="1"/>
  <c r="D1571" i="1"/>
  <c r="H1570" i="1"/>
  <c r="D1570" i="1"/>
  <c r="C1570" i="1"/>
  <c r="D1569" i="1"/>
  <c r="H1569" i="1" s="1"/>
  <c r="C1569" i="1"/>
  <c r="H1568" i="1"/>
  <c r="D1568" i="1"/>
  <c r="C1568" i="1"/>
  <c r="G1567" i="1"/>
  <c r="I1567" i="1" s="1"/>
  <c r="D1567" i="1"/>
  <c r="H1567" i="1" s="1"/>
  <c r="C1567" i="1"/>
  <c r="H1566" i="1"/>
  <c r="D1566" i="1"/>
  <c r="C1566" i="1"/>
  <c r="H1565" i="1"/>
  <c r="D1565" i="1"/>
  <c r="G1565" i="1" s="1"/>
  <c r="C1565" i="1"/>
  <c r="D1564" i="1"/>
  <c r="C1564" i="1"/>
  <c r="J1564" i="1" s="1"/>
  <c r="D1563" i="1"/>
  <c r="H1563" i="1" s="1"/>
  <c r="C1563" i="1"/>
  <c r="H1562" i="1"/>
  <c r="G1562" i="1"/>
  <c r="I1562" i="1" s="1"/>
  <c r="D1562" i="1"/>
  <c r="C1562" i="1"/>
  <c r="J1562" i="1" s="1"/>
  <c r="D1561" i="1"/>
  <c r="C1561" i="1"/>
  <c r="J1560" i="1"/>
  <c r="G1560" i="1"/>
  <c r="I1560" i="1" s="1"/>
  <c r="D1560" i="1"/>
  <c r="H1560" i="1" s="1"/>
  <c r="C1560" i="1"/>
  <c r="D1559" i="1"/>
  <c r="H1559" i="1" s="1"/>
  <c r="C1559" i="1"/>
  <c r="H1558" i="1"/>
  <c r="G1558" i="1"/>
  <c r="I1558" i="1" s="1"/>
  <c r="D1558" i="1"/>
  <c r="C1558" i="1"/>
  <c r="J1558" i="1" s="1"/>
  <c r="D1557" i="1"/>
  <c r="C1557" i="1"/>
  <c r="H1557" i="1" s="1"/>
  <c r="D1556" i="1"/>
  <c r="J1554" i="1"/>
  <c r="H1554" i="1"/>
  <c r="G1554" i="1"/>
  <c r="I1554" i="1" s="1"/>
  <c r="D1554" i="1"/>
  <c r="C1554" i="1"/>
  <c r="D1553" i="1"/>
  <c r="C1553" i="1"/>
  <c r="J1552" i="1"/>
  <c r="G1552" i="1"/>
  <c r="I1552" i="1" s="1"/>
  <c r="D1552" i="1"/>
  <c r="H1552" i="1" s="1"/>
  <c r="C1552" i="1"/>
  <c r="D1551" i="1"/>
  <c r="H1551" i="1" s="1"/>
  <c r="C1551" i="1"/>
  <c r="J1550" i="1"/>
  <c r="H1550" i="1"/>
  <c r="G1550" i="1"/>
  <c r="I1550" i="1" s="1"/>
  <c r="D1550" i="1"/>
  <c r="C1550" i="1"/>
  <c r="D1549" i="1"/>
  <c r="C1549" i="1"/>
  <c r="G1548" i="1"/>
  <c r="D1548" i="1"/>
  <c r="C1548" i="1"/>
  <c r="J1548" i="1" s="1"/>
  <c r="H1547" i="1"/>
  <c r="D1547" i="1"/>
  <c r="G1547" i="1" s="1"/>
  <c r="C1547" i="1"/>
  <c r="J1547" i="1" s="1"/>
  <c r="J1546" i="1"/>
  <c r="D1546" i="1"/>
  <c r="H1546" i="1" s="1"/>
  <c r="C1546" i="1"/>
  <c r="H1545" i="1"/>
  <c r="D1545" i="1"/>
  <c r="G1545" i="1" s="1"/>
  <c r="I1545" i="1" s="1"/>
  <c r="C1545" i="1"/>
  <c r="D1544" i="1"/>
  <c r="H1544" i="1" s="1"/>
  <c r="C1544" i="1"/>
  <c r="G1544" i="1" s="1"/>
  <c r="H1543" i="1"/>
  <c r="D1543" i="1"/>
  <c r="G1543" i="1" s="1"/>
  <c r="C1543" i="1"/>
  <c r="J1542" i="1"/>
  <c r="D1542" i="1"/>
  <c r="H1542" i="1" s="1"/>
  <c r="C1542" i="1"/>
  <c r="H1541" i="1"/>
  <c r="D1541" i="1"/>
  <c r="G1541" i="1" s="1"/>
  <c r="I1541" i="1" s="1"/>
  <c r="C1541" i="1"/>
  <c r="D1540" i="1"/>
  <c r="G1540" i="1" s="1"/>
  <c r="C1540" i="1"/>
  <c r="D1539" i="1"/>
  <c r="G1539" i="1" s="1"/>
  <c r="C1539"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H1525"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H1512" i="1"/>
  <c r="D1512" i="1"/>
  <c r="G1512" i="1" s="1"/>
  <c r="C1512" i="1"/>
  <c r="H1511" i="1"/>
  <c r="D1511" i="1"/>
  <c r="G1511" i="1" s="1"/>
  <c r="C1511" i="1"/>
  <c r="H1510" i="1"/>
  <c r="D1510" i="1"/>
  <c r="G1510" i="1" s="1"/>
  <c r="C1510"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H1485" i="1"/>
  <c r="D1485" i="1"/>
  <c r="G1485" i="1" s="1"/>
  <c r="C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D1453" i="1"/>
  <c r="G1453" i="1" s="1"/>
  <c r="C1453" i="1"/>
  <c r="H1452" i="1"/>
  <c r="D1452" i="1"/>
  <c r="G1452" i="1" s="1"/>
  <c r="C1452" i="1"/>
  <c r="H1451" i="1"/>
  <c r="D1451" i="1"/>
  <c r="G1451" i="1" s="1"/>
  <c r="C1451"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D1409" i="1"/>
  <c r="H1408" i="1"/>
  <c r="D1408" i="1"/>
  <c r="G1408" i="1" s="1"/>
  <c r="C1408" i="1"/>
  <c r="H1407" i="1"/>
  <c r="D1407" i="1"/>
  <c r="G1407" i="1" s="1"/>
  <c r="C1407" i="1"/>
  <c r="D1406" i="1"/>
  <c r="H1405" i="1"/>
  <c r="D1405" i="1"/>
  <c r="G1405" i="1" s="1"/>
  <c r="C1405" i="1"/>
  <c r="H1404" i="1"/>
  <c r="D1404" i="1"/>
  <c r="G1404" i="1" s="1"/>
  <c r="C1404" i="1"/>
  <c r="H1403" i="1"/>
  <c r="D1403" i="1"/>
  <c r="G1403" i="1" s="1"/>
  <c r="C1403" i="1"/>
  <c r="H1402" i="1"/>
  <c r="D1402" i="1"/>
  <c r="G1402" i="1" s="1"/>
  <c r="C1402" i="1"/>
  <c r="D1401" i="1"/>
  <c r="D1400" i="1"/>
  <c r="C1400" i="1"/>
  <c r="H1400" i="1" s="1"/>
  <c r="H1399" i="1"/>
  <c r="D1399" i="1"/>
  <c r="G1399" i="1" s="1"/>
  <c r="C1399" i="1"/>
  <c r="D1398" i="1"/>
  <c r="C1398" i="1"/>
  <c r="H1397" i="1"/>
  <c r="D1397" i="1"/>
  <c r="C1397" i="1"/>
  <c r="D1396" i="1"/>
  <c r="G1396" i="1" s="1"/>
  <c r="C1396" i="1"/>
  <c r="D1395" i="1"/>
  <c r="C1395" i="1"/>
  <c r="H1395" i="1" s="1"/>
  <c r="D1394" i="1"/>
  <c r="G1394" i="1" s="1"/>
  <c r="C1394" i="1"/>
  <c r="D1393" i="1"/>
  <c r="C1393" i="1"/>
  <c r="D1392" i="1"/>
  <c r="G1392" i="1" s="1"/>
  <c r="C1392" i="1"/>
  <c r="D1391" i="1"/>
  <c r="G1391" i="1" s="1"/>
  <c r="C1391" i="1"/>
  <c r="H1391" i="1" s="1"/>
  <c r="D1390" i="1"/>
  <c r="G1390" i="1" s="1"/>
  <c r="C1390" i="1"/>
  <c r="H1389" i="1"/>
  <c r="D1389" i="1"/>
  <c r="G1389" i="1" s="1"/>
  <c r="C1389" i="1"/>
  <c r="D1388" i="1"/>
  <c r="G1388" i="1" s="1"/>
  <c r="C1388" i="1"/>
  <c r="H1388" i="1" s="1"/>
  <c r="D1387" i="1"/>
  <c r="C1387" i="1"/>
  <c r="H1387" i="1" s="1"/>
  <c r="D1386" i="1"/>
  <c r="G1386" i="1" s="1"/>
  <c r="C1386" i="1"/>
  <c r="D1385" i="1"/>
  <c r="C1385" i="1"/>
  <c r="D1384" i="1"/>
  <c r="G1384" i="1" s="1"/>
  <c r="C1384" i="1"/>
  <c r="D1383" i="1"/>
  <c r="G1383" i="1" s="1"/>
  <c r="C1383" i="1"/>
  <c r="H1383" i="1" s="1"/>
  <c r="D1382" i="1"/>
  <c r="C1382" i="1"/>
  <c r="H1381" i="1"/>
  <c r="D1381" i="1"/>
  <c r="G1381" i="1" s="1"/>
  <c r="C1381" i="1"/>
  <c r="D1380" i="1"/>
  <c r="C1380" i="1"/>
  <c r="H1379" i="1"/>
  <c r="D1379" i="1"/>
  <c r="C1379" i="1"/>
  <c r="D1378" i="1"/>
  <c r="G1378" i="1" s="1"/>
  <c r="C1378" i="1"/>
  <c r="D1377" i="1"/>
  <c r="C1377" i="1"/>
  <c r="H1377" i="1" s="1"/>
  <c r="D1376" i="1"/>
  <c r="C1376" i="1"/>
  <c r="D1375" i="1"/>
  <c r="G1375" i="1" s="1"/>
  <c r="C1375" i="1"/>
  <c r="H1375" i="1" s="1"/>
  <c r="D1374" i="1"/>
  <c r="G1374" i="1" s="1"/>
  <c r="C1374" i="1"/>
  <c r="H1373" i="1"/>
  <c r="D1373" i="1"/>
  <c r="G1373" i="1" s="1"/>
  <c r="C1373" i="1"/>
  <c r="D1372" i="1"/>
  <c r="G1372" i="1" s="1"/>
  <c r="C1372" i="1"/>
  <c r="H1372" i="1" s="1"/>
  <c r="D1371" i="1"/>
  <c r="C1371" i="1"/>
  <c r="H1371" i="1" s="1"/>
  <c r="D1370" i="1"/>
  <c r="C1370" i="1"/>
  <c r="D1369" i="1"/>
  <c r="G1369" i="1" s="1"/>
  <c r="C1369" i="1"/>
  <c r="H1369" i="1" s="1"/>
  <c r="D1368" i="1"/>
  <c r="G1368" i="1" s="1"/>
  <c r="C1368" i="1"/>
  <c r="H1367" i="1"/>
  <c r="D1367" i="1"/>
  <c r="G1367" i="1" s="1"/>
  <c r="C1367" i="1"/>
  <c r="D1366" i="1"/>
  <c r="G1366" i="1" s="1"/>
  <c r="C1366" i="1"/>
  <c r="D1365" i="1"/>
  <c r="G1365" i="1" s="1"/>
  <c r="C1365" i="1"/>
  <c r="D1364" i="1"/>
  <c r="G1364" i="1" s="1"/>
  <c r="C1364" i="1"/>
  <c r="H1363" i="1"/>
  <c r="D1363" i="1"/>
  <c r="G1363" i="1" s="1"/>
  <c r="C1363" i="1"/>
  <c r="D1362" i="1"/>
  <c r="G1362" i="1" s="1"/>
  <c r="C1362" i="1"/>
  <c r="H1361" i="1"/>
  <c r="D1361" i="1"/>
  <c r="G1361" i="1" s="1"/>
  <c r="C1361" i="1"/>
  <c r="H1360" i="1"/>
  <c r="D1360" i="1"/>
  <c r="G1360" i="1" s="1"/>
  <c r="C1360" i="1"/>
  <c r="H1359" i="1"/>
  <c r="D1359" i="1"/>
  <c r="G1359" i="1" s="1"/>
  <c r="C1359" i="1"/>
  <c r="D1358" i="1"/>
  <c r="G1358" i="1" s="1"/>
  <c r="C1358" i="1"/>
  <c r="D1357" i="1"/>
  <c r="G1357" i="1" s="1"/>
  <c r="C1357" i="1"/>
  <c r="H1356" i="1"/>
  <c r="D1356" i="1"/>
  <c r="G1356" i="1" s="1"/>
  <c r="C1356" i="1"/>
  <c r="H1355" i="1"/>
  <c r="D1355" i="1"/>
  <c r="G1355" i="1" s="1"/>
  <c r="C1355" i="1"/>
  <c r="D1354" i="1"/>
  <c r="G1354" i="1" s="1"/>
  <c r="C1354" i="1"/>
  <c r="D1353" i="1"/>
  <c r="G1353" i="1" s="1"/>
  <c r="C1353" i="1"/>
  <c r="D1352" i="1"/>
  <c r="G1352" i="1" s="1"/>
  <c r="C1352" i="1"/>
  <c r="H1351"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H1344" i="1"/>
  <c r="D1344" i="1"/>
  <c r="G1344" i="1" s="1"/>
  <c r="C1344" i="1"/>
  <c r="D1343" i="1"/>
  <c r="G1343" i="1" s="1"/>
  <c r="C1343" i="1"/>
  <c r="H1342" i="1"/>
  <c r="D1342" i="1"/>
  <c r="G1342" i="1" s="1"/>
  <c r="C1342" i="1"/>
  <c r="D1341" i="1"/>
  <c r="G1341" i="1" s="1"/>
  <c r="C1341" i="1"/>
  <c r="D1340" i="1"/>
  <c r="G1340" i="1" s="1"/>
  <c r="C1340" i="1"/>
  <c r="D1339" i="1"/>
  <c r="G1339" i="1" s="1"/>
  <c r="C1339" i="1"/>
  <c r="D1338" i="1"/>
  <c r="G1338" i="1" s="1"/>
  <c r="C1338" i="1"/>
  <c r="H1337" i="1"/>
  <c r="D1337" i="1"/>
  <c r="G1337" i="1" s="1"/>
  <c r="C1337" i="1"/>
  <c r="H1336" i="1"/>
  <c r="D1336" i="1"/>
  <c r="G1336" i="1" s="1"/>
  <c r="C1336" i="1"/>
  <c r="H1335" i="1"/>
  <c r="D1335" i="1"/>
  <c r="G1335" i="1" s="1"/>
  <c r="C1335" i="1"/>
  <c r="D1334" i="1"/>
  <c r="G1334" i="1" s="1"/>
  <c r="C1334" i="1"/>
  <c r="D1333" i="1"/>
  <c r="G1333" i="1" s="1"/>
  <c r="C1333" i="1"/>
  <c r="H1332" i="1"/>
  <c r="D1332" i="1"/>
  <c r="G1332" i="1" s="1"/>
  <c r="C1332" i="1"/>
  <c r="H1331" i="1"/>
  <c r="D1331" i="1"/>
  <c r="G1331" i="1" s="1"/>
  <c r="C1331" i="1"/>
  <c r="D1330" i="1"/>
  <c r="G1330" i="1" s="1"/>
  <c r="C1330" i="1"/>
  <c r="D1329" i="1"/>
  <c r="G1329" i="1" s="1"/>
  <c r="C1329" i="1"/>
  <c r="D1328" i="1"/>
  <c r="G1328" i="1" s="1"/>
  <c r="C1328" i="1"/>
  <c r="H1327" i="1"/>
  <c r="D1327" i="1"/>
  <c r="G1327" i="1" s="1"/>
  <c r="C1327" i="1"/>
  <c r="D1326" i="1"/>
  <c r="G1326" i="1" s="1"/>
  <c r="C1326" i="1"/>
  <c r="D1325" i="1"/>
  <c r="C1325" i="1"/>
  <c r="H1325" i="1" s="1"/>
  <c r="D1324" i="1"/>
  <c r="C1324" i="1"/>
  <c r="D1323" i="1"/>
  <c r="H1323" i="1" s="1"/>
  <c r="C1323" i="1"/>
  <c r="D1322" i="1"/>
  <c r="G1322" i="1" s="1"/>
  <c r="C1322" i="1"/>
  <c r="D1321" i="1"/>
  <c r="C1321" i="1"/>
  <c r="D1320" i="1"/>
  <c r="C1320" i="1"/>
  <c r="H1320" i="1" s="1"/>
  <c r="H1319" i="1"/>
  <c r="D1319" i="1"/>
  <c r="G1319" i="1" s="1"/>
  <c r="C1319" i="1"/>
  <c r="D1318" i="1"/>
  <c r="G1318" i="1" s="1"/>
  <c r="C1318" i="1"/>
  <c r="D1317" i="1"/>
  <c r="C1317" i="1"/>
  <c r="H1317" i="1" s="1"/>
  <c r="D1316" i="1"/>
  <c r="G1316" i="1" s="1"/>
  <c r="C1316" i="1"/>
  <c r="H1315" i="1"/>
  <c r="D1315" i="1"/>
  <c r="G1315" i="1" s="1"/>
  <c r="C1315" i="1"/>
  <c r="D1314" i="1"/>
  <c r="G1314" i="1" s="1"/>
  <c r="C1314" i="1"/>
  <c r="D1313" i="1"/>
  <c r="G1313" i="1" s="1"/>
  <c r="C1313" i="1"/>
  <c r="D1312" i="1"/>
  <c r="G1312" i="1" s="1"/>
  <c r="C1312" i="1"/>
  <c r="D1311" i="1"/>
  <c r="G1311" i="1" s="1"/>
  <c r="C1311" i="1"/>
  <c r="H1310" i="1"/>
  <c r="D1310" i="1"/>
  <c r="C1310" i="1"/>
  <c r="H1309" i="1"/>
  <c r="D1309" i="1"/>
  <c r="G1309" i="1" s="1"/>
  <c r="C1309" i="1"/>
  <c r="D1308" i="1"/>
  <c r="G1308" i="1" s="1"/>
  <c r="C1308" i="1"/>
  <c r="D1307" i="1"/>
  <c r="C1307" i="1"/>
  <c r="H1307" i="1" s="1"/>
  <c r="H1306" i="1"/>
  <c r="D1306" i="1"/>
  <c r="G1306" i="1" s="1"/>
  <c r="C1306" i="1"/>
  <c r="D1305" i="1"/>
  <c r="G1305" i="1" s="1"/>
  <c r="C1305" i="1"/>
  <c r="D1304" i="1"/>
  <c r="G1304" i="1" s="1"/>
  <c r="C1304" i="1"/>
  <c r="D1303" i="1"/>
  <c r="G1303" i="1" s="1"/>
  <c r="C1303" i="1"/>
  <c r="D1302" i="1"/>
  <c r="G1302" i="1" s="1"/>
  <c r="C1302" i="1"/>
  <c r="C1301" i="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D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D1267" i="1"/>
  <c r="G1267" i="1" s="1"/>
  <c r="C1267" i="1"/>
  <c r="D1266" i="1"/>
  <c r="G1266" i="1" s="1"/>
  <c r="C1266" i="1"/>
  <c r="H1265" i="1"/>
  <c r="D1265" i="1"/>
  <c r="G1265" i="1" s="1"/>
  <c r="C1265" i="1"/>
  <c r="C1264" i="1"/>
  <c r="H1263" i="1"/>
  <c r="D1263" i="1"/>
  <c r="G1263" i="1" s="1"/>
  <c r="C1263" i="1"/>
  <c r="D1262" i="1"/>
  <c r="G1262" i="1" s="1"/>
  <c r="C1262" i="1"/>
  <c r="D1261" i="1"/>
  <c r="G1261" i="1" s="1"/>
  <c r="C1261" i="1"/>
  <c r="C1260" i="1"/>
  <c r="C1259" i="1"/>
  <c r="D1258" i="1"/>
  <c r="G1258" i="1" s="1"/>
  <c r="C1258" i="1"/>
  <c r="D1257" i="1"/>
  <c r="H1257" i="1" s="1"/>
  <c r="C1257" i="1"/>
  <c r="C1256" i="1"/>
  <c r="H1254" i="1"/>
  <c r="D1254" i="1"/>
  <c r="G1254" i="1" s="1"/>
  <c r="C1254" i="1"/>
  <c r="D1253" i="1"/>
  <c r="H1253" i="1" s="1"/>
  <c r="C1253" i="1"/>
  <c r="C1252" i="1"/>
  <c r="H1251" i="1"/>
  <c r="D1251" i="1"/>
  <c r="G1251" i="1" s="1"/>
  <c r="C1251" i="1"/>
  <c r="H1250" i="1"/>
  <c r="D1250" i="1"/>
  <c r="G1250" i="1" s="1"/>
  <c r="C1250" i="1"/>
  <c r="H1249" i="1"/>
  <c r="D1249" i="1"/>
  <c r="G1249" i="1" s="1"/>
  <c r="C1249" i="1"/>
  <c r="H1248" i="1"/>
  <c r="D1248" i="1"/>
  <c r="G1248" i="1" s="1"/>
  <c r="C1248" i="1"/>
  <c r="H1247" i="1"/>
  <c r="G1247" i="1"/>
  <c r="D1247" i="1"/>
  <c r="C1247" i="1"/>
  <c r="H1246" i="1"/>
  <c r="G1246" i="1"/>
  <c r="D1246" i="1"/>
  <c r="C1246" i="1"/>
  <c r="H1245" i="1"/>
  <c r="D1245" i="1"/>
  <c r="G1245" i="1" s="1"/>
  <c r="C1245" i="1"/>
  <c r="H1244" i="1"/>
  <c r="D1244" i="1"/>
  <c r="G1244" i="1" s="1"/>
  <c r="C1244" i="1"/>
  <c r="H1243" i="1"/>
  <c r="G1243" i="1"/>
  <c r="D1243" i="1"/>
  <c r="C1243" i="1"/>
  <c r="H1242" i="1"/>
  <c r="G1242" i="1"/>
  <c r="D1242" i="1"/>
  <c r="C1242" i="1"/>
  <c r="D1241" i="1"/>
  <c r="G1241" i="1" s="1"/>
  <c r="C1241" i="1"/>
  <c r="H1240" i="1"/>
  <c r="D1240" i="1"/>
  <c r="G1240" i="1" s="1"/>
  <c r="C1240" i="1"/>
  <c r="H1239" i="1"/>
  <c r="G1239" i="1"/>
  <c r="D1239" i="1"/>
  <c r="C1239" i="1"/>
  <c r="H1238" i="1"/>
  <c r="G1238" i="1"/>
  <c r="D1238" i="1"/>
  <c r="C1238" i="1"/>
  <c r="H1237" i="1"/>
  <c r="D1237" i="1"/>
  <c r="G1237" i="1" s="1"/>
  <c r="C1237" i="1"/>
  <c r="H1236" i="1"/>
  <c r="D1236" i="1"/>
  <c r="G1236" i="1" s="1"/>
  <c r="C1236" i="1"/>
  <c r="H1235" i="1"/>
  <c r="G1235" i="1"/>
  <c r="D1235" i="1"/>
  <c r="C1235" i="1"/>
  <c r="H1234" i="1"/>
  <c r="D1234" i="1"/>
  <c r="G1234" i="1" s="1"/>
  <c r="C1234" i="1"/>
  <c r="D1233" i="1"/>
  <c r="H1233" i="1" s="1"/>
  <c r="C1233" i="1"/>
  <c r="D1232" i="1"/>
  <c r="H1232" i="1" s="1"/>
  <c r="C1232" i="1"/>
  <c r="D1231" i="1"/>
  <c r="H1231" i="1" s="1"/>
  <c r="C1231" i="1"/>
  <c r="D1230" i="1"/>
  <c r="H1230" i="1" s="1"/>
  <c r="C1230" i="1"/>
  <c r="H1229" i="1"/>
  <c r="G1229" i="1"/>
  <c r="D1229" i="1"/>
  <c r="C1229" i="1"/>
  <c r="G1228" i="1"/>
  <c r="D1228" i="1"/>
  <c r="H1228" i="1" s="1"/>
  <c r="C1228" i="1"/>
  <c r="G1227" i="1"/>
  <c r="D1227" i="1"/>
  <c r="H1227" i="1" s="1"/>
  <c r="C1227" i="1"/>
  <c r="H1226" i="1"/>
  <c r="G1226" i="1"/>
  <c r="D1226" i="1"/>
  <c r="C1226" i="1"/>
  <c r="H1225" i="1"/>
  <c r="G1225" i="1"/>
  <c r="D1225" i="1"/>
  <c r="C1225" i="1"/>
  <c r="C1224" i="1"/>
  <c r="C1223" i="1"/>
  <c r="H1222" i="1"/>
  <c r="G1222" i="1"/>
  <c r="D1222" i="1"/>
  <c r="C1222" i="1"/>
  <c r="H1221" i="1"/>
  <c r="D1221" i="1"/>
  <c r="G1221" i="1" s="1"/>
  <c r="C1221" i="1"/>
  <c r="H1220" i="1"/>
  <c r="G1220" i="1"/>
  <c r="D1220" i="1"/>
  <c r="C1220" i="1"/>
  <c r="H1219" i="1"/>
  <c r="G1219" i="1"/>
  <c r="D1219" i="1"/>
  <c r="C1219" i="1"/>
  <c r="H1218" i="1"/>
  <c r="G1218" i="1"/>
  <c r="D1218" i="1"/>
  <c r="C1218" i="1"/>
  <c r="H1217" i="1"/>
  <c r="G1217" i="1"/>
  <c r="D1217" i="1"/>
  <c r="C1217" i="1"/>
  <c r="H1216" i="1"/>
  <c r="G1216" i="1"/>
  <c r="D1216" i="1"/>
  <c r="C1216" i="1"/>
  <c r="H1215" i="1"/>
  <c r="D1215" i="1"/>
  <c r="G1215" i="1" s="1"/>
  <c r="C1215" i="1"/>
  <c r="H1214" i="1"/>
  <c r="G1214" i="1"/>
  <c r="D1214" i="1"/>
  <c r="C1214" i="1"/>
  <c r="H1213" i="1"/>
  <c r="G1213" i="1"/>
  <c r="D1213" i="1"/>
  <c r="C1213" i="1"/>
  <c r="H1212" i="1"/>
  <c r="D1212" i="1"/>
  <c r="G1212" i="1" s="1"/>
  <c r="C1212" i="1"/>
  <c r="H1211" i="1"/>
  <c r="G1211" i="1"/>
  <c r="D1211" i="1"/>
  <c r="C1211" i="1"/>
  <c r="H1210" i="1"/>
  <c r="D1210" i="1"/>
  <c r="G1210" i="1" s="1"/>
  <c r="C1210" i="1"/>
  <c r="H1209" i="1"/>
  <c r="D1209" i="1"/>
  <c r="G1209" i="1" s="1"/>
  <c r="C1209" i="1"/>
  <c r="D1208" i="1"/>
  <c r="H1208" i="1" s="1"/>
  <c r="C1208" i="1"/>
  <c r="D1207" i="1"/>
  <c r="H1207" i="1" s="1"/>
  <c r="C1207" i="1"/>
  <c r="H1206" i="1"/>
  <c r="D1206" i="1"/>
  <c r="G1206" i="1" s="1"/>
  <c r="C1206" i="1"/>
  <c r="H1205" i="1"/>
  <c r="D1205" i="1"/>
  <c r="G1205" i="1" s="1"/>
  <c r="C1205" i="1"/>
  <c r="H1204" i="1"/>
  <c r="D1204" i="1"/>
  <c r="G1204" i="1" s="1"/>
  <c r="C1204" i="1"/>
  <c r="H1203" i="1"/>
  <c r="D1203" i="1"/>
  <c r="G1203" i="1" s="1"/>
  <c r="C1203" i="1"/>
  <c r="D1202" i="1"/>
  <c r="H1202" i="1" s="1"/>
  <c r="C1202" i="1"/>
  <c r="C1201" i="1"/>
  <c r="D1200" i="1"/>
  <c r="H1200" i="1" s="1"/>
  <c r="C1200" i="1"/>
  <c r="H1199" i="1"/>
  <c r="G1199" i="1"/>
  <c r="D1199" i="1"/>
  <c r="C1199" i="1"/>
  <c r="G1198" i="1"/>
  <c r="D1198" i="1"/>
  <c r="H1198" i="1" s="1"/>
  <c r="C1198" i="1"/>
  <c r="D1197" i="1"/>
  <c r="C1197" i="1"/>
  <c r="G1197" i="1" s="1"/>
  <c r="D1196" i="1"/>
  <c r="C1196" i="1"/>
  <c r="H1196" i="1" s="1"/>
  <c r="D1195" i="1"/>
  <c r="C1195" i="1"/>
  <c r="H1195" i="1" s="1"/>
  <c r="G1194" i="1"/>
  <c r="D1194" i="1"/>
  <c r="H1194" i="1" s="1"/>
  <c r="C1194" i="1"/>
  <c r="G1193" i="1"/>
  <c r="D1193" i="1"/>
  <c r="C1193" i="1"/>
  <c r="D1192" i="1"/>
  <c r="G1192" i="1" s="1"/>
  <c r="C1192" i="1"/>
  <c r="H1192" i="1" s="1"/>
  <c r="D1191" i="1"/>
  <c r="C1191" i="1"/>
  <c r="H1191" i="1" s="1"/>
  <c r="D1190" i="1"/>
  <c r="C1190" i="1"/>
  <c r="D1189" i="1"/>
  <c r="H1189" i="1" s="1"/>
  <c r="C1189" i="1"/>
  <c r="D1188" i="1"/>
  <c r="H1188" i="1" s="1"/>
  <c r="C1188" i="1"/>
  <c r="D1187" i="1"/>
  <c r="H1187" i="1" s="1"/>
  <c r="C1187" i="1"/>
  <c r="D1186" i="1"/>
  <c r="H1186" i="1" s="1"/>
  <c r="C1186" i="1"/>
  <c r="C1185" i="1"/>
  <c r="D1184" i="1"/>
  <c r="G1184" i="1" s="1"/>
  <c r="C1184" i="1"/>
  <c r="D1183" i="1"/>
  <c r="H1183" i="1" s="1"/>
  <c r="C1183" i="1"/>
  <c r="D1179" i="1"/>
  <c r="C1179" i="1"/>
  <c r="D1178" i="1"/>
  <c r="C1178" i="1"/>
  <c r="D1177" i="1"/>
  <c r="C1177" i="1"/>
  <c r="D1176" i="1"/>
  <c r="C1176" i="1"/>
  <c r="D1175" i="1"/>
  <c r="C1175" i="1"/>
  <c r="D1174" i="1"/>
  <c r="C1174" i="1"/>
  <c r="D1173" i="1"/>
  <c r="C1173" i="1"/>
  <c r="D1172" i="1"/>
  <c r="C1172" i="1"/>
  <c r="D1171" i="1"/>
  <c r="C1171" i="1"/>
  <c r="H1169" i="1"/>
  <c r="G1169" i="1"/>
  <c r="D1169" i="1"/>
  <c r="C1169" i="1"/>
  <c r="G1168" i="1"/>
  <c r="D1168" i="1"/>
  <c r="H1168" i="1" s="1"/>
  <c r="C1168" i="1"/>
  <c r="G1167" i="1"/>
  <c r="D1167" i="1"/>
  <c r="H1167" i="1" s="1"/>
  <c r="C1167" i="1"/>
  <c r="G1166" i="1"/>
  <c r="D1166" i="1"/>
  <c r="H1166" i="1" s="1"/>
  <c r="C1166" i="1"/>
  <c r="G1165" i="1"/>
  <c r="D1165" i="1"/>
  <c r="H1165" i="1" s="1"/>
  <c r="C1165" i="1"/>
  <c r="G1164" i="1"/>
  <c r="D1164" i="1"/>
  <c r="H1164" i="1" s="1"/>
  <c r="C1164" i="1"/>
  <c r="H1163" i="1"/>
  <c r="G1163" i="1"/>
  <c r="D1163" i="1"/>
  <c r="C1163" i="1"/>
  <c r="H1162" i="1"/>
  <c r="G1162" i="1"/>
  <c r="D1162" i="1"/>
  <c r="C1162" i="1"/>
  <c r="H1161" i="1"/>
  <c r="G1161" i="1"/>
  <c r="D1161" i="1"/>
  <c r="C1161" i="1"/>
  <c r="G1160" i="1"/>
  <c r="D1160" i="1"/>
  <c r="H1160" i="1" s="1"/>
  <c r="C1160" i="1"/>
  <c r="H1159" i="1"/>
  <c r="G1159" i="1"/>
  <c r="D1159" i="1"/>
  <c r="C1159" i="1"/>
  <c r="H1158" i="1"/>
  <c r="G1158" i="1"/>
  <c r="D1158" i="1"/>
  <c r="C1158" i="1"/>
  <c r="G1157" i="1"/>
  <c r="D1157" i="1"/>
  <c r="H1157" i="1" s="1"/>
  <c r="C1157" i="1"/>
  <c r="G1156" i="1"/>
  <c r="D1156" i="1"/>
  <c r="H1156" i="1" s="1"/>
  <c r="C1156" i="1"/>
  <c r="D1155" i="1"/>
  <c r="H1155" i="1" s="1"/>
  <c r="C1155" i="1"/>
  <c r="G1154" i="1"/>
  <c r="D1154" i="1"/>
  <c r="H1154" i="1" s="1"/>
  <c r="C1154" i="1"/>
  <c r="G1153" i="1"/>
  <c r="D1153" i="1"/>
  <c r="H1153" i="1" s="1"/>
  <c r="C1153" i="1"/>
  <c r="C1152" i="1"/>
  <c r="H1151" i="1"/>
  <c r="G1151" i="1"/>
  <c r="D1151" i="1"/>
  <c r="C1151" i="1"/>
  <c r="H1150" i="1"/>
  <c r="D1150" i="1"/>
  <c r="G1150" i="1" s="1"/>
  <c r="C1150" i="1"/>
  <c r="H1149" i="1"/>
  <c r="D1149" i="1"/>
  <c r="G1149" i="1" s="1"/>
  <c r="C1149" i="1"/>
  <c r="D1148" i="1"/>
  <c r="G1148" i="1" s="1"/>
  <c r="C1148" i="1"/>
  <c r="H1147" i="1"/>
  <c r="D1147" i="1"/>
  <c r="G1147" i="1" s="1"/>
  <c r="C1147" i="1"/>
  <c r="H1146" i="1"/>
  <c r="D1146" i="1"/>
  <c r="G1146" i="1" s="1"/>
  <c r="C1146" i="1"/>
  <c r="H1145" i="1"/>
  <c r="D1145" i="1"/>
  <c r="G1145" i="1" s="1"/>
  <c r="C1145" i="1"/>
  <c r="H1144" i="1"/>
  <c r="G1144" i="1"/>
  <c r="D1144" i="1"/>
  <c r="C1144" i="1"/>
  <c r="H1143" i="1"/>
  <c r="D1143" i="1"/>
  <c r="G1143" i="1" s="1"/>
  <c r="C1143" i="1"/>
  <c r="H1142" i="1"/>
  <c r="D1142" i="1"/>
  <c r="G1142" i="1" s="1"/>
  <c r="C1142" i="1"/>
  <c r="C1141" i="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C1132" i="1"/>
  <c r="D1131" i="1"/>
  <c r="H1131" i="1" s="1"/>
  <c r="C1131" i="1"/>
  <c r="H1130" i="1"/>
  <c r="D1130" i="1"/>
  <c r="G1130" i="1" s="1"/>
  <c r="C1130" i="1"/>
  <c r="H1129" i="1"/>
  <c r="D1129" i="1"/>
  <c r="G1129" i="1" s="1"/>
  <c r="C1129" i="1"/>
  <c r="H1128" i="1"/>
  <c r="D1128" i="1"/>
  <c r="G1128" i="1" s="1"/>
  <c r="C1128" i="1"/>
  <c r="H1127" i="1"/>
  <c r="G1127" i="1"/>
  <c r="D1127" i="1"/>
  <c r="C1127" i="1"/>
  <c r="H1126" i="1"/>
  <c r="D1126" i="1"/>
  <c r="G1126" i="1" s="1"/>
  <c r="C1126" i="1"/>
  <c r="C1125" i="1"/>
  <c r="C1124" i="1"/>
  <c r="G1123" i="1"/>
  <c r="D1123" i="1"/>
  <c r="H1123" i="1" s="1"/>
  <c r="C1123" i="1"/>
  <c r="H1122" i="1"/>
  <c r="G1122" i="1"/>
  <c r="D1122" i="1"/>
  <c r="C1122" i="1"/>
  <c r="H1121" i="1"/>
  <c r="G1121" i="1"/>
  <c r="D1121" i="1"/>
  <c r="C1121" i="1"/>
  <c r="G1120" i="1"/>
  <c r="D1120" i="1"/>
  <c r="H1120" i="1" s="1"/>
  <c r="C1120" i="1"/>
  <c r="G1119" i="1"/>
  <c r="D1119" i="1"/>
  <c r="H1119" i="1" s="1"/>
  <c r="C1119" i="1"/>
  <c r="G1118" i="1"/>
  <c r="D1118" i="1"/>
  <c r="H1118" i="1" s="1"/>
  <c r="C1118" i="1"/>
  <c r="G1117" i="1"/>
  <c r="D1117" i="1"/>
  <c r="H1117" i="1" s="1"/>
  <c r="C1117" i="1"/>
  <c r="H1116" i="1"/>
  <c r="G1116" i="1"/>
  <c r="D1116" i="1"/>
  <c r="C1116" i="1"/>
  <c r="G1115" i="1"/>
  <c r="D1115" i="1"/>
  <c r="H1115" i="1" s="1"/>
  <c r="C1115" i="1"/>
  <c r="H1114" i="1"/>
  <c r="G1114" i="1"/>
  <c r="D1114" i="1"/>
  <c r="C1114" i="1"/>
  <c r="H1113" i="1"/>
  <c r="G1113" i="1"/>
  <c r="D1113" i="1"/>
  <c r="C1113" i="1"/>
  <c r="D1112" i="1"/>
  <c r="H1112" i="1" s="1"/>
  <c r="C1112" i="1"/>
  <c r="H1111" i="1"/>
  <c r="G1111" i="1"/>
  <c r="D1111" i="1"/>
  <c r="C1111" i="1"/>
  <c r="G1110" i="1"/>
  <c r="D1110" i="1"/>
  <c r="H1110" i="1" s="1"/>
  <c r="C1110" i="1"/>
  <c r="H1109" i="1"/>
  <c r="G1109" i="1"/>
  <c r="D1109" i="1"/>
  <c r="C1109" i="1"/>
  <c r="H1108" i="1"/>
  <c r="G1108" i="1"/>
  <c r="D1108" i="1"/>
  <c r="C1108" i="1"/>
  <c r="H1107" i="1"/>
  <c r="G1107" i="1"/>
  <c r="D1107" i="1"/>
  <c r="C1107" i="1"/>
  <c r="G1106" i="1"/>
  <c r="D1106" i="1"/>
  <c r="H1106" i="1" s="1"/>
  <c r="C1106" i="1"/>
  <c r="H1105" i="1"/>
  <c r="G1105" i="1"/>
  <c r="D1105" i="1"/>
  <c r="C1105" i="1"/>
  <c r="G1104" i="1"/>
  <c r="D1104" i="1"/>
  <c r="H1104" i="1" s="1"/>
  <c r="C1104" i="1"/>
  <c r="H1103" i="1"/>
  <c r="G1103" i="1"/>
  <c r="D1103" i="1"/>
  <c r="C1103" i="1"/>
  <c r="H1102" i="1"/>
  <c r="G1102" i="1"/>
  <c r="D1102" i="1"/>
  <c r="C1102" i="1"/>
  <c r="H1101" i="1"/>
  <c r="G1101" i="1"/>
  <c r="D1101" i="1"/>
  <c r="C1101" i="1"/>
  <c r="H1100" i="1"/>
  <c r="G1100" i="1"/>
  <c r="D1100" i="1"/>
  <c r="C1100" i="1"/>
  <c r="G1099" i="1"/>
  <c r="D1099" i="1"/>
  <c r="H1099" i="1" s="1"/>
  <c r="C1099" i="1"/>
  <c r="H1098" i="1"/>
  <c r="G1098" i="1"/>
  <c r="D1098" i="1"/>
  <c r="C1098" i="1"/>
  <c r="G1097" i="1"/>
  <c r="D1097" i="1"/>
  <c r="H1097" i="1" s="1"/>
  <c r="C1097" i="1"/>
  <c r="H1096" i="1"/>
  <c r="D1096" i="1"/>
  <c r="G1096" i="1" s="1"/>
  <c r="C1096" i="1"/>
  <c r="H1095" i="1"/>
  <c r="D1095" i="1"/>
  <c r="G1095" i="1" s="1"/>
  <c r="C1095" i="1"/>
  <c r="D1094" i="1"/>
  <c r="G1094" i="1" s="1"/>
  <c r="C1094" i="1"/>
  <c r="D1092" i="1"/>
  <c r="H1092" i="1" s="1"/>
  <c r="C1092" i="1"/>
  <c r="D1091" i="1"/>
  <c r="H1091" i="1" s="1"/>
  <c r="C1091" i="1"/>
  <c r="D1090" i="1"/>
  <c r="H1090" i="1" s="1"/>
  <c r="C1090" i="1"/>
  <c r="D1089" i="1"/>
  <c r="H1089" i="1" s="1"/>
  <c r="C1089" i="1"/>
  <c r="D1088" i="1"/>
  <c r="H1088" i="1" s="1"/>
  <c r="C1088" i="1"/>
  <c r="D1087" i="1"/>
  <c r="H1087" i="1" s="1"/>
  <c r="C1087" i="1"/>
  <c r="H1086" i="1"/>
  <c r="G1086" i="1"/>
  <c r="D1086" i="1"/>
  <c r="C1086" i="1"/>
  <c r="D1085" i="1"/>
  <c r="H1085" i="1" s="1"/>
  <c r="C1085" i="1"/>
  <c r="D1084" i="1"/>
  <c r="C1084" i="1"/>
  <c r="H1084" i="1" s="1"/>
  <c r="D1083" i="1"/>
  <c r="C1083" i="1"/>
  <c r="D1082" i="1"/>
  <c r="C1082" i="1"/>
  <c r="D1081" i="1"/>
  <c r="C1081" i="1"/>
  <c r="H1080" i="1"/>
  <c r="G1080" i="1"/>
  <c r="D1080" i="1"/>
  <c r="C1080" i="1"/>
  <c r="D1079" i="1"/>
  <c r="H1079" i="1" s="1"/>
  <c r="C1079" i="1"/>
  <c r="D1078" i="1"/>
  <c r="H1078" i="1" s="1"/>
  <c r="C1078" i="1"/>
  <c r="H1077" i="1"/>
  <c r="G1077" i="1"/>
  <c r="D1077" i="1"/>
  <c r="C1077" i="1"/>
  <c r="C1076" i="1"/>
  <c r="D1073" i="1"/>
  <c r="H1073" i="1" s="1"/>
  <c r="C1073" i="1"/>
  <c r="D1072" i="1"/>
  <c r="H1072" i="1" s="1"/>
  <c r="C1072" i="1"/>
  <c r="G1071" i="1"/>
  <c r="D1071" i="1"/>
  <c r="H1071" i="1" s="1"/>
  <c r="C1071" i="1"/>
  <c r="G1070" i="1"/>
  <c r="D1070" i="1"/>
  <c r="H1070" i="1" s="1"/>
  <c r="C1070" i="1"/>
  <c r="D1069" i="1"/>
  <c r="H1069" i="1" s="1"/>
  <c r="C1069" i="1"/>
  <c r="C1068" i="1"/>
  <c r="G1067" i="1"/>
  <c r="D1067" i="1"/>
  <c r="H1067" i="1" s="1"/>
  <c r="C1067" i="1"/>
  <c r="G1066" i="1"/>
  <c r="D1066" i="1"/>
  <c r="H1066" i="1" s="1"/>
  <c r="C1066" i="1"/>
  <c r="D1065" i="1"/>
  <c r="H1065" i="1" s="1"/>
  <c r="C1065" i="1"/>
  <c r="D1064" i="1"/>
  <c r="H1064" i="1" s="1"/>
  <c r="C1064" i="1"/>
  <c r="D1063" i="1"/>
  <c r="H1063" i="1" s="1"/>
  <c r="C1063" i="1"/>
  <c r="G1062" i="1"/>
  <c r="D1062" i="1"/>
  <c r="H1062" i="1" s="1"/>
  <c r="C1062" i="1"/>
  <c r="C1061" i="1"/>
  <c r="D1060" i="1"/>
  <c r="H1060" i="1" s="1"/>
  <c r="C1060" i="1"/>
  <c r="D1059" i="1"/>
  <c r="H1059" i="1" s="1"/>
  <c r="C1059" i="1"/>
  <c r="G1058" i="1"/>
  <c r="D1058" i="1"/>
  <c r="H1058" i="1" s="1"/>
  <c r="C1058" i="1"/>
  <c r="D1057" i="1"/>
  <c r="H1057" i="1" s="1"/>
  <c r="C1057" i="1"/>
  <c r="D1056" i="1"/>
  <c r="H1056" i="1" s="1"/>
  <c r="C1056" i="1"/>
  <c r="D1055" i="1"/>
  <c r="H1055" i="1" s="1"/>
  <c r="C1055" i="1"/>
  <c r="G1054" i="1"/>
  <c r="D1054" i="1"/>
  <c r="H1054" i="1" s="1"/>
  <c r="C1054" i="1"/>
  <c r="D1053" i="1"/>
  <c r="H1053" i="1" s="1"/>
  <c r="C1053" i="1"/>
  <c r="G1052" i="1"/>
  <c r="D1052" i="1"/>
  <c r="H1052" i="1" s="1"/>
  <c r="C1052" i="1"/>
  <c r="D1051" i="1"/>
  <c r="H1051" i="1" s="1"/>
  <c r="C1051" i="1"/>
  <c r="D1050" i="1"/>
  <c r="H1050" i="1" s="1"/>
  <c r="C1050" i="1"/>
  <c r="D1049" i="1"/>
  <c r="H1049" i="1" s="1"/>
  <c r="C1049" i="1"/>
  <c r="G1048" i="1"/>
  <c r="D1048" i="1"/>
  <c r="H1048" i="1" s="1"/>
  <c r="C1048" i="1"/>
  <c r="G1047" i="1"/>
  <c r="D1047" i="1"/>
  <c r="H1047" i="1" s="1"/>
  <c r="C1047" i="1"/>
  <c r="G1046"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G1037" i="1"/>
  <c r="D1037" i="1"/>
  <c r="H1037" i="1" s="1"/>
  <c r="C1037" i="1"/>
  <c r="D1036" i="1"/>
  <c r="H1036" i="1" s="1"/>
  <c r="C1036" i="1"/>
  <c r="D1035" i="1"/>
  <c r="H1035" i="1" s="1"/>
  <c r="C1035" i="1"/>
  <c r="D1034" i="1"/>
  <c r="H1034" i="1" s="1"/>
  <c r="C1034" i="1"/>
  <c r="G1033" i="1"/>
  <c r="D1033" i="1"/>
  <c r="H1033" i="1" s="1"/>
  <c r="C1033" i="1"/>
  <c r="G1032" i="1"/>
  <c r="D1032" i="1"/>
  <c r="H1032" i="1" s="1"/>
  <c r="C1032" i="1"/>
  <c r="D1031" i="1"/>
  <c r="H1031" i="1" s="1"/>
  <c r="C1031" i="1"/>
  <c r="G1030" i="1"/>
  <c r="D1030" i="1"/>
  <c r="H1030" i="1" s="1"/>
  <c r="C1030" i="1"/>
  <c r="G1029"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G1020" i="1"/>
  <c r="D1020" i="1"/>
  <c r="H1020" i="1" s="1"/>
  <c r="C1020" i="1"/>
  <c r="D1019" i="1"/>
  <c r="H1019" i="1" s="1"/>
  <c r="C1019" i="1"/>
  <c r="D1018" i="1"/>
  <c r="H1018" i="1" s="1"/>
  <c r="C1018" i="1"/>
  <c r="C1017" i="1"/>
  <c r="G1016" i="1"/>
  <c r="D1016" i="1"/>
  <c r="H1016" i="1" s="1"/>
  <c r="C1016" i="1"/>
  <c r="D1015" i="1"/>
  <c r="H1015" i="1" s="1"/>
  <c r="C1015" i="1"/>
  <c r="G1014"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D962" i="1"/>
  <c r="H962" i="1" s="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D876" i="1"/>
  <c r="C876" i="1"/>
  <c r="G876" i="1" s="1"/>
  <c r="H875" i="1"/>
  <c r="D875" i="1"/>
  <c r="C875" i="1"/>
  <c r="G875" i="1" s="1"/>
  <c r="D874" i="1"/>
  <c r="C874" i="1"/>
  <c r="G874" i="1" s="1"/>
  <c r="D873" i="1"/>
  <c r="C873" i="1"/>
  <c r="H872" i="1"/>
  <c r="D872" i="1"/>
  <c r="C872" i="1"/>
  <c r="G872" i="1" s="1"/>
  <c r="H871" i="1"/>
  <c r="D871" i="1"/>
  <c r="C871" i="1"/>
  <c r="G871" i="1" s="1"/>
  <c r="D870" i="1"/>
  <c r="C870" i="1"/>
  <c r="G870" i="1" s="1"/>
  <c r="D869" i="1"/>
  <c r="C869" i="1"/>
  <c r="H868" i="1"/>
  <c r="D868" i="1"/>
  <c r="C868" i="1"/>
  <c r="G868" i="1" s="1"/>
  <c r="H867" i="1"/>
  <c r="D867" i="1"/>
  <c r="C867" i="1"/>
  <c r="G867" i="1" s="1"/>
  <c r="D866" i="1"/>
  <c r="C866" i="1"/>
  <c r="G866" i="1" s="1"/>
  <c r="D865" i="1"/>
  <c r="C865" i="1"/>
  <c r="H864" i="1"/>
  <c r="D864" i="1"/>
  <c r="C864" i="1"/>
  <c r="G864" i="1" s="1"/>
  <c r="H863" i="1"/>
  <c r="D863" i="1"/>
  <c r="C863" i="1"/>
  <c r="G863" i="1" s="1"/>
  <c r="D862" i="1"/>
  <c r="C862" i="1"/>
  <c r="G862" i="1" s="1"/>
  <c r="D861" i="1"/>
  <c r="C861" i="1"/>
  <c r="H860" i="1"/>
  <c r="D860" i="1"/>
  <c r="C860" i="1"/>
  <c r="G860" i="1" s="1"/>
  <c r="H859" i="1"/>
  <c r="D859" i="1"/>
  <c r="C859" i="1"/>
  <c r="G859" i="1" s="1"/>
  <c r="D858" i="1"/>
  <c r="C858" i="1"/>
  <c r="G858" i="1" s="1"/>
  <c r="D857" i="1"/>
  <c r="C857" i="1"/>
  <c r="H856" i="1"/>
  <c r="D856" i="1"/>
  <c r="C856" i="1"/>
  <c r="G856" i="1" s="1"/>
  <c r="H855" i="1"/>
  <c r="D855" i="1"/>
  <c r="C855" i="1"/>
  <c r="G855" i="1" s="1"/>
  <c r="D854" i="1"/>
  <c r="C854" i="1"/>
  <c r="G854" i="1" s="1"/>
  <c r="D853" i="1"/>
  <c r="C853" i="1"/>
  <c r="H852" i="1"/>
  <c r="D852" i="1"/>
  <c r="C852" i="1"/>
  <c r="G852" i="1" s="1"/>
  <c r="H851" i="1"/>
  <c r="D851" i="1"/>
  <c r="C851" i="1"/>
  <c r="G851" i="1" s="1"/>
  <c r="D850" i="1"/>
  <c r="C850" i="1"/>
  <c r="G850" i="1" s="1"/>
  <c r="D849" i="1"/>
  <c r="C849" i="1"/>
  <c r="H848" i="1"/>
  <c r="D848" i="1"/>
  <c r="C848" i="1"/>
  <c r="G848" i="1" s="1"/>
  <c r="H847" i="1"/>
  <c r="D847" i="1"/>
  <c r="C847" i="1"/>
  <c r="G847" i="1" s="1"/>
  <c r="D846" i="1"/>
  <c r="C846" i="1"/>
  <c r="G846" i="1" s="1"/>
  <c r="D845" i="1"/>
  <c r="C845" i="1"/>
  <c r="H844" i="1"/>
  <c r="D844" i="1"/>
  <c r="C844" i="1"/>
  <c r="G844" i="1" s="1"/>
  <c r="H843" i="1"/>
  <c r="D843" i="1"/>
  <c r="C843" i="1"/>
  <c r="G843" i="1" s="1"/>
  <c r="D842" i="1"/>
  <c r="C842" i="1"/>
  <c r="G842" i="1" s="1"/>
  <c r="D841" i="1"/>
  <c r="C841" i="1"/>
  <c r="H840" i="1"/>
  <c r="D840" i="1"/>
  <c r="C840" i="1"/>
  <c r="G840" i="1" s="1"/>
  <c r="H839" i="1"/>
  <c r="D839" i="1"/>
  <c r="C839" i="1"/>
  <c r="G839" i="1" s="1"/>
  <c r="D838" i="1"/>
  <c r="C838" i="1"/>
  <c r="G838" i="1" s="1"/>
  <c r="D837" i="1"/>
  <c r="C837" i="1"/>
  <c r="H836" i="1"/>
  <c r="D836" i="1"/>
  <c r="C836" i="1"/>
  <c r="G836" i="1" s="1"/>
  <c r="H835" i="1"/>
  <c r="D835" i="1"/>
  <c r="C835" i="1"/>
  <c r="G835" i="1" s="1"/>
  <c r="D834" i="1"/>
  <c r="C834" i="1"/>
  <c r="G834" i="1" s="1"/>
  <c r="D833" i="1"/>
  <c r="C833" i="1"/>
  <c r="H832" i="1"/>
  <c r="D832" i="1"/>
  <c r="C832" i="1"/>
  <c r="G832" i="1" s="1"/>
  <c r="H831" i="1"/>
  <c r="D831" i="1"/>
  <c r="C831" i="1"/>
  <c r="G831" i="1" s="1"/>
  <c r="D830" i="1"/>
  <c r="C830" i="1"/>
  <c r="G830" i="1" s="1"/>
  <c r="D829" i="1"/>
  <c r="C829" i="1"/>
  <c r="H828" i="1"/>
  <c r="D828" i="1"/>
  <c r="C828" i="1"/>
  <c r="G828" i="1" s="1"/>
  <c r="H827" i="1"/>
  <c r="D827" i="1"/>
  <c r="C827" i="1"/>
  <c r="G827" i="1" s="1"/>
  <c r="D826" i="1"/>
  <c r="C826" i="1"/>
  <c r="G826" i="1" s="1"/>
  <c r="D825" i="1"/>
  <c r="C825" i="1"/>
  <c r="H824" i="1"/>
  <c r="D824" i="1"/>
  <c r="C824" i="1"/>
  <c r="G824" i="1" s="1"/>
  <c r="H823" i="1"/>
  <c r="D823" i="1"/>
  <c r="C823" i="1"/>
  <c r="G823" i="1" s="1"/>
  <c r="D822" i="1"/>
  <c r="C822" i="1"/>
  <c r="G822" i="1" s="1"/>
  <c r="D821" i="1"/>
  <c r="C821" i="1"/>
  <c r="H820" i="1"/>
  <c r="D820" i="1"/>
  <c r="C820" i="1"/>
  <c r="G820" i="1" s="1"/>
  <c r="H819" i="1"/>
  <c r="D819" i="1"/>
  <c r="C819" i="1"/>
  <c r="G819" i="1" s="1"/>
  <c r="D818" i="1"/>
  <c r="C818" i="1"/>
  <c r="G818" i="1" s="1"/>
  <c r="D817" i="1"/>
  <c r="C817" i="1"/>
  <c r="H816" i="1"/>
  <c r="D816" i="1"/>
  <c r="C816" i="1"/>
  <c r="G816" i="1" s="1"/>
  <c r="H815" i="1"/>
  <c r="D815" i="1"/>
  <c r="C815" i="1"/>
  <c r="G815" i="1" s="1"/>
  <c r="D814" i="1"/>
  <c r="C814" i="1"/>
  <c r="G814" i="1" s="1"/>
  <c r="D813" i="1"/>
  <c r="C813" i="1"/>
  <c r="H812" i="1"/>
  <c r="D812" i="1"/>
  <c r="C812" i="1"/>
  <c r="G812" i="1" s="1"/>
  <c r="H811" i="1"/>
  <c r="D811" i="1"/>
  <c r="C811" i="1"/>
  <c r="G811" i="1" s="1"/>
  <c r="D810" i="1"/>
  <c r="C810" i="1"/>
  <c r="G810" i="1" s="1"/>
  <c r="D809" i="1"/>
  <c r="C809" i="1"/>
  <c r="H808" i="1"/>
  <c r="D808" i="1"/>
  <c r="C808" i="1"/>
  <c r="G808" i="1" s="1"/>
  <c r="H807" i="1"/>
  <c r="D807" i="1"/>
  <c r="C807" i="1"/>
  <c r="G807" i="1" s="1"/>
  <c r="D806" i="1"/>
  <c r="C806" i="1"/>
  <c r="G806" i="1" s="1"/>
  <c r="D805" i="1"/>
  <c r="C805" i="1"/>
  <c r="H804" i="1"/>
  <c r="D804" i="1"/>
  <c r="C804" i="1"/>
  <c r="G804" i="1" s="1"/>
  <c r="H803" i="1"/>
  <c r="D803" i="1"/>
  <c r="C803" i="1"/>
  <c r="G803" i="1" s="1"/>
  <c r="D802" i="1"/>
  <c r="C802" i="1"/>
  <c r="G802" i="1" s="1"/>
  <c r="D801" i="1"/>
  <c r="C801" i="1"/>
  <c r="H800" i="1"/>
  <c r="D800" i="1"/>
  <c r="C800" i="1"/>
  <c r="G800" i="1" s="1"/>
  <c r="H799" i="1"/>
  <c r="D799" i="1"/>
  <c r="C799" i="1"/>
  <c r="G799" i="1" s="1"/>
  <c r="D798" i="1"/>
  <c r="C798" i="1"/>
  <c r="G798" i="1" s="1"/>
  <c r="D797" i="1"/>
  <c r="C797" i="1"/>
  <c r="H796" i="1"/>
  <c r="D796" i="1"/>
  <c r="C796" i="1"/>
  <c r="G796" i="1" s="1"/>
  <c r="H795" i="1"/>
  <c r="D795" i="1"/>
  <c r="C795" i="1"/>
  <c r="G795" i="1" s="1"/>
  <c r="D794" i="1"/>
  <c r="C794" i="1"/>
  <c r="G794" i="1" s="1"/>
  <c r="D793" i="1"/>
  <c r="C793" i="1"/>
  <c r="H792" i="1"/>
  <c r="D792" i="1"/>
  <c r="C792" i="1"/>
  <c r="G792" i="1" s="1"/>
  <c r="H791" i="1"/>
  <c r="D791" i="1"/>
  <c r="C791" i="1"/>
  <c r="G791" i="1" s="1"/>
  <c r="D790" i="1"/>
  <c r="C790" i="1"/>
  <c r="G790" i="1" s="1"/>
  <c r="D789" i="1"/>
  <c r="C789" i="1"/>
  <c r="H788" i="1"/>
  <c r="D788" i="1"/>
  <c r="C788" i="1"/>
  <c r="G788" i="1" s="1"/>
  <c r="H787" i="1"/>
  <c r="D787" i="1"/>
  <c r="C787" i="1"/>
  <c r="G787" i="1" s="1"/>
  <c r="D786" i="1"/>
  <c r="C786" i="1"/>
  <c r="G786" i="1" s="1"/>
  <c r="D785" i="1"/>
  <c r="C785" i="1"/>
  <c r="H784" i="1"/>
  <c r="D784" i="1"/>
  <c r="C784" i="1"/>
  <c r="G784" i="1" s="1"/>
  <c r="H783" i="1"/>
  <c r="D783" i="1"/>
  <c r="C783" i="1"/>
  <c r="G783" i="1" s="1"/>
  <c r="D782" i="1"/>
  <c r="C782" i="1"/>
  <c r="G782" i="1" s="1"/>
  <c r="D781" i="1"/>
  <c r="C781" i="1"/>
  <c r="H780" i="1"/>
  <c r="D780" i="1"/>
  <c r="C780" i="1"/>
  <c r="G780" i="1" s="1"/>
  <c r="H779" i="1"/>
  <c r="D779" i="1"/>
  <c r="C779" i="1"/>
  <c r="G779" i="1" s="1"/>
  <c r="D778" i="1"/>
  <c r="C778" i="1"/>
  <c r="G778" i="1" s="1"/>
  <c r="D777" i="1"/>
  <c r="C777" i="1"/>
  <c r="H776" i="1"/>
  <c r="D776" i="1"/>
  <c r="C776" i="1"/>
  <c r="G776" i="1" s="1"/>
  <c r="H775" i="1"/>
  <c r="D775" i="1"/>
  <c r="C775" i="1"/>
  <c r="G775" i="1" s="1"/>
  <c r="D774" i="1"/>
  <c r="C774" i="1"/>
  <c r="G774" i="1" s="1"/>
  <c r="D773" i="1"/>
  <c r="C773" i="1"/>
  <c r="H772" i="1"/>
  <c r="D772" i="1"/>
  <c r="C772" i="1"/>
  <c r="G772" i="1" s="1"/>
  <c r="H771" i="1"/>
  <c r="D771" i="1"/>
  <c r="C771" i="1"/>
  <c r="G771" i="1" s="1"/>
  <c r="D770" i="1"/>
  <c r="C770" i="1"/>
  <c r="G770" i="1" s="1"/>
  <c r="D769" i="1"/>
  <c r="C769" i="1"/>
  <c r="H768" i="1"/>
  <c r="D768" i="1"/>
  <c r="C768" i="1"/>
  <c r="G768" i="1" s="1"/>
  <c r="H767" i="1"/>
  <c r="D767" i="1"/>
  <c r="C767" i="1"/>
  <c r="G767" i="1" s="1"/>
  <c r="D766" i="1"/>
  <c r="C766" i="1"/>
  <c r="G766" i="1" s="1"/>
  <c r="D765" i="1"/>
  <c r="C765" i="1"/>
  <c r="H764" i="1"/>
  <c r="D764" i="1"/>
  <c r="C764" i="1"/>
  <c r="G764" i="1" s="1"/>
  <c r="H763" i="1"/>
  <c r="D763" i="1"/>
  <c r="C763" i="1"/>
  <c r="G763" i="1" s="1"/>
  <c r="D762" i="1"/>
  <c r="C762" i="1"/>
  <c r="D761" i="1"/>
  <c r="C761" i="1"/>
  <c r="H760" i="1"/>
  <c r="D760" i="1"/>
  <c r="C760" i="1"/>
  <c r="G760" i="1" s="1"/>
  <c r="H759" i="1"/>
  <c r="D759" i="1"/>
  <c r="C759" i="1"/>
  <c r="G759" i="1" s="1"/>
  <c r="D758" i="1"/>
  <c r="C758" i="1"/>
  <c r="D757" i="1"/>
  <c r="C757" i="1"/>
  <c r="H756" i="1"/>
  <c r="D756" i="1"/>
  <c r="C756" i="1"/>
  <c r="G756" i="1" s="1"/>
  <c r="H755" i="1"/>
  <c r="D755" i="1"/>
  <c r="C755" i="1"/>
  <c r="G755" i="1" s="1"/>
  <c r="D754" i="1"/>
  <c r="C754" i="1"/>
  <c r="D753" i="1"/>
  <c r="C753" i="1"/>
  <c r="H752" i="1"/>
  <c r="D752" i="1"/>
  <c r="C752" i="1"/>
  <c r="G752" i="1" s="1"/>
  <c r="H751" i="1"/>
  <c r="D751" i="1"/>
  <c r="C751" i="1"/>
  <c r="G751" i="1" s="1"/>
  <c r="D750" i="1"/>
  <c r="C750" i="1"/>
  <c r="D749" i="1"/>
  <c r="C749" i="1"/>
  <c r="H748" i="1"/>
  <c r="D748" i="1"/>
  <c r="C748" i="1"/>
  <c r="G748" i="1" s="1"/>
  <c r="H747" i="1"/>
  <c r="D747" i="1"/>
  <c r="C747" i="1"/>
  <c r="G747" i="1" s="1"/>
  <c r="D746" i="1"/>
  <c r="C746" i="1"/>
  <c r="D745" i="1"/>
  <c r="C745" i="1"/>
  <c r="H744" i="1"/>
  <c r="D744" i="1"/>
  <c r="C744" i="1"/>
  <c r="G744" i="1" s="1"/>
  <c r="H743" i="1"/>
  <c r="D743" i="1"/>
  <c r="C743" i="1"/>
  <c r="G743" i="1" s="1"/>
  <c r="D742" i="1"/>
  <c r="C742" i="1"/>
  <c r="D741" i="1"/>
  <c r="C741" i="1"/>
  <c r="H740" i="1"/>
  <c r="D740" i="1"/>
  <c r="C740" i="1"/>
  <c r="G740" i="1" s="1"/>
  <c r="H739" i="1"/>
  <c r="D739" i="1"/>
  <c r="C739" i="1"/>
  <c r="G739" i="1" s="1"/>
  <c r="D738" i="1"/>
  <c r="C738" i="1"/>
  <c r="D737" i="1"/>
  <c r="C737" i="1"/>
  <c r="D736" i="1"/>
  <c r="H736" i="1" s="1"/>
  <c r="C736" i="1"/>
  <c r="D735" i="1"/>
  <c r="H735" i="1" s="1"/>
  <c r="C735" i="1"/>
  <c r="D734" i="1"/>
  <c r="C734" i="1"/>
  <c r="D733" i="1"/>
  <c r="C733" i="1"/>
  <c r="H732" i="1"/>
  <c r="D732" i="1"/>
  <c r="C732" i="1"/>
  <c r="D731" i="1"/>
  <c r="H731" i="1" s="1"/>
  <c r="C731" i="1"/>
  <c r="G731" i="1" s="1"/>
  <c r="D730" i="1"/>
  <c r="C730" i="1"/>
  <c r="D729" i="1"/>
  <c r="C729" i="1"/>
  <c r="H728" i="1"/>
  <c r="D728" i="1"/>
  <c r="C728" i="1"/>
  <c r="G728" i="1" s="1"/>
  <c r="D727" i="1"/>
  <c r="H727" i="1" s="1"/>
  <c r="C727" i="1"/>
  <c r="D726" i="1"/>
  <c r="C726" i="1"/>
  <c r="D725" i="1"/>
  <c r="C725" i="1"/>
  <c r="H724" i="1"/>
  <c r="D724" i="1"/>
  <c r="C724" i="1"/>
  <c r="G724" i="1" s="1"/>
  <c r="H723" i="1"/>
  <c r="D723" i="1"/>
  <c r="C723" i="1"/>
  <c r="G723" i="1" s="1"/>
  <c r="D722" i="1"/>
  <c r="C722" i="1"/>
  <c r="D721" i="1"/>
  <c r="C721" i="1"/>
  <c r="H720" i="1"/>
  <c r="D720" i="1"/>
  <c r="C720" i="1"/>
  <c r="G720" i="1" s="1"/>
  <c r="H719" i="1"/>
  <c r="D719" i="1"/>
  <c r="C719" i="1"/>
  <c r="G719" i="1" s="1"/>
  <c r="D718" i="1"/>
  <c r="C718" i="1"/>
  <c r="D717" i="1"/>
  <c r="C717" i="1"/>
  <c r="H716" i="1"/>
  <c r="D716" i="1"/>
  <c r="C716" i="1"/>
  <c r="G716" i="1" s="1"/>
  <c r="H715" i="1"/>
  <c r="D715" i="1"/>
  <c r="C715" i="1"/>
  <c r="G715" i="1" s="1"/>
  <c r="D714" i="1"/>
  <c r="C714" i="1"/>
  <c r="D713" i="1"/>
  <c r="C713" i="1"/>
  <c r="H712" i="1"/>
  <c r="D712" i="1"/>
  <c r="C712" i="1"/>
  <c r="G712" i="1" s="1"/>
  <c r="H711" i="1"/>
  <c r="D711" i="1"/>
  <c r="C711" i="1"/>
  <c r="G711" i="1" s="1"/>
  <c r="D710" i="1"/>
  <c r="C710" i="1"/>
  <c r="D709" i="1"/>
  <c r="C709" i="1"/>
  <c r="H708" i="1"/>
  <c r="D708" i="1"/>
  <c r="C708" i="1"/>
  <c r="G708" i="1" s="1"/>
  <c r="H707" i="1"/>
  <c r="D707" i="1"/>
  <c r="C707" i="1"/>
  <c r="G707" i="1" s="1"/>
  <c r="D706" i="1"/>
  <c r="C706" i="1"/>
  <c r="D705" i="1"/>
  <c r="C705" i="1"/>
  <c r="H704" i="1"/>
  <c r="D704" i="1"/>
  <c r="C704" i="1"/>
  <c r="G704" i="1" s="1"/>
  <c r="H703" i="1"/>
  <c r="D703" i="1"/>
  <c r="C703" i="1"/>
  <c r="G703" i="1" s="1"/>
  <c r="D702" i="1"/>
  <c r="C702" i="1"/>
  <c r="D701" i="1"/>
  <c r="C701" i="1"/>
  <c r="H700" i="1"/>
  <c r="D700" i="1"/>
  <c r="C700" i="1"/>
  <c r="G700" i="1" s="1"/>
  <c r="H699" i="1"/>
  <c r="D699" i="1"/>
  <c r="C699" i="1"/>
  <c r="D698" i="1"/>
  <c r="C698" i="1"/>
  <c r="D697" i="1"/>
  <c r="C697" i="1"/>
  <c r="H696" i="1"/>
  <c r="D696" i="1"/>
  <c r="C696" i="1"/>
  <c r="G696" i="1" s="1"/>
  <c r="H695" i="1"/>
  <c r="D695" i="1"/>
  <c r="C695" i="1"/>
  <c r="G695" i="1" s="1"/>
  <c r="D694" i="1"/>
  <c r="C694" i="1"/>
  <c r="D693" i="1"/>
  <c r="C693" i="1"/>
  <c r="H692" i="1"/>
  <c r="D692" i="1"/>
  <c r="C692" i="1"/>
  <c r="G692" i="1" s="1"/>
  <c r="H691" i="1"/>
  <c r="D691" i="1"/>
  <c r="C691" i="1"/>
  <c r="G691" i="1" s="1"/>
  <c r="D690" i="1"/>
  <c r="C690" i="1"/>
  <c r="D689" i="1"/>
  <c r="C689" i="1"/>
  <c r="H688" i="1"/>
  <c r="D688" i="1"/>
  <c r="C688" i="1"/>
  <c r="G688" i="1" s="1"/>
  <c r="H687" i="1"/>
  <c r="D687" i="1"/>
  <c r="C687" i="1"/>
  <c r="G687" i="1" s="1"/>
  <c r="D686" i="1"/>
  <c r="C686" i="1"/>
  <c r="D685" i="1"/>
  <c r="C685" i="1"/>
  <c r="H684" i="1"/>
  <c r="D684" i="1"/>
  <c r="C684" i="1"/>
  <c r="G684" i="1" s="1"/>
  <c r="H683" i="1"/>
  <c r="D683" i="1"/>
  <c r="C683" i="1"/>
  <c r="G683" i="1" s="1"/>
  <c r="D682" i="1"/>
  <c r="C682" i="1"/>
  <c r="D681" i="1"/>
  <c r="C681" i="1"/>
  <c r="H680" i="1"/>
  <c r="D680" i="1"/>
  <c r="C680" i="1"/>
  <c r="G680" i="1" s="1"/>
  <c r="H679" i="1"/>
  <c r="D679" i="1"/>
  <c r="C679" i="1"/>
  <c r="G679" i="1" s="1"/>
  <c r="D678" i="1"/>
  <c r="C678" i="1"/>
  <c r="D677" i="1"/>
  <c r="C677" i="1"/>
  <c r="H676" i="1"/>
  <c r="D676" i="1"/>
  <c r="C676" i="1"/>
  <c r="G676" i="1" s="1"/>
  <c r="H675" i="1"/>
  <c r="D675" i="1"/>
  <c r="C675" i="1"/>
  <c r="G675" i="1" s="1"/>
  <c r="D674" i="1"/>
  <c r="C674" i="1"/>
  <c r="D673" i="1"/>
  <c r="C673" i="1"/>
  <c r="H672" i="1"/>
  <c r="D672" i="1"/>
  <c r="C672" i="1"/>
  <c r="G672" i="1" s="1"/>
  <c r="H671" i="1"/>
  <c r="D671" i="1"/>
  <c r="C671" i="1"/>
  <c r="G671" i="1" s="1"/>
  <c r="D670" i="1"/>
  <c r="C670" i="1"/>
  <c r="H669" i="1"/>
  <c r="D669" i="1"/>
  <c r="C669" i="1"/>
  <c r="G669" i="1" s="1"/>
  <c r="H668" i="1"/>
  <c r="D668" i="1"/>
  <c r="C668" i="1"/>
  <c r="G668" i="1" s="1"/>
  <c r="D667" i="1"/>
  <c r="C667" i="1"/>
  <c r="G667" i="1" s="1"/>
  <c r="D666" i="1"/>
  <c r="C666" i="1"/>
  <c r="H665" i="1"/>
  <c r="D665" i="1"/>
  <c r="C665" i="1"/>
  <c r="G665" i="1" s="1"/>
  <c r="H664" i="1"/>
  <c r="D664" i="1"/>
  <c r="C664" i="1"/>
  <c r="G664" i="1" s="1"/>
  <c r="D663" i="1"/>
  <c r="C663" i="1"/>
  <c r="G663" i="1" s="1"/>
  <c r="D662" i="1"/>
  <c r="C662" i="1"/>
  <c r="D661" i="1"/>
  <c r="C661" i="1"/>
  <c r="G661" i="1" s="1"/>
  <c r="H660" i="1"/>
  <c r="D660" i="1"/>
  <c r="C660" i="1"/>
  <c r="G660" i="1" s="1"/>
  <c r="H659" i="1"/>
  <c r="D659" i="1"/>
  <c r="C659" i="1"/>
  <c r="G659" i="1" s="1"/>
  <c r="D658" i="1"/>
  <c r="C658" i="1"/>
  <c r="D657" i="1"/>
  <c r="C657" i="1"/>
  <c r="G657" i="1" s="1"/>
  <c r="H656" i="1"/>
  <c r="D656" i="1"/>
  <c r="C656" i="1"/>
  <c r="G656" i="1" s="1"/>
  <c r="H655" i="1"/>
  <c r="D655" i="1"/>
  <c r="C655" i="1"/>
  <c r="G655" i="1" s="1"/>
  <c r="D654" i="1"/>
  <c r="C654" i="1"/>
  <c r="D653" i="1"/>
  <c r="H653" i="1" s="1"/>
  <c r="C653" i="1"/>
  <c r="H652" i="1"/>
  <c r="D652" i="1"/>
  <c r="C652" i="1"/>
  <c r="G652" i="1" s="1"/>
  <c r="D651" i="1"/>
  <c r="C651" i="1"/>
  <c r="G651" i="1" s="1"/>
  <c r="D650" i="1"/>
  <c r="C650" i="1"/>
  <c r="C649" i="1"/>
  <c r="D648" i="1"/>
  <c r="C648" i="1"/>
  <c r="D647" i="1"/>
  <c r="C647" i="1"/>
  <c r="D646" i="1"/>
  <c r="C646" i="1"/>
  <c r="D645" i="1"/>
  <c r="C645" i="1"/>
  <c r="C642" i="1"/>
  <c r="C641" i="1"/>
  <c r="D636" i="1"/>
  <c r="H636" i="1" s="1"/>
  <c r="C636" i="1"/>
  <c r="D635" i="1"/>
  <c r="H635" i="1" s="1"/>
  <c r="C635" i="1"/>
  <c r="H632" i="1"/>
  <c r="D632" i="1"/>
  <c r="C632" i="1"/>
  <c r="G632" i="1" s="1"/>
  <c r="D631" i="1"/>
  <c r="C631" i="1"/>
  <c r="C630" i="1"/>
  <c r="H629" i="1"/>
  <c r="D629" i="1"/>
  <c r="C629" i="1"/>
  <c r="G629" i="1" s="1"/>
  <c r="D628" i="1"/>
  <c r="H628" i="1" s="1"/>
  <c r="C628" i="1"/>
  <c r="C627" i="1"/>
  <c r="H626" i="1"/>
  <c r="D626" i="1"/>
  <c r="C626" i="1"/>
  <c r="G626" i="1" s="1"/>
  <c r="H625" i="1"/>
  <c r="D625" i="1"/>
  <c r="C625" i="1"/>
  <c r="C624" i="1"/>
  <c r="H622" i="1"/>
  <c r="D622" i="1"/>
  <c r="C622" i="1"/>
  <c r="G622" i="1" s="1"/>
  <c r="D621" i="1"/>
  <c r="H621" i="1" s="1"/>
  <c r="C621" i="1"/>
  <c r="D620" i="1"/>
  <c r="C620" i="1"/>
  <c r="D619" i="1"/>
  <c r="C619" i="1"/>
  <c r="D618" i="1"/>
  <c r="C618" i="1"/>
  <c r="H617" i="1"/>
  <c r="D617" i="1"/>
  <c r="C617" i="1"/>
  <c r="G617" i="1" s="1"/>
  <c r="D616" i="1"/>
  <c r="H616" i="1" s="1"/>
  <c r="C616" i="1"/>
  <c r="G616" i="1" s="1"/>
  <c r="C615" i="1"/>
  <c r="D614" i="1"/>
  <c r="C614" i="1"/>
  <c r="G614" i="1" s="1"/>
  <c r="H613" i="1"/>
  <c r="D613" i="1"/>
  <c r="C613" i="1"/>
  <c r="G613" i="1" s="1"/>
  <c r="D612" i="1"/>
  <c r="H612" i="1" s="1"/>
  <c r="C612" i="1"/>
  <c r="G612" i="1" s="1"/>
  <c r="D611" i="1"/>
  <c r="C611" i="1"/>
  <c r="D610" i="1"/>
  <c r="H610" i="1" s="1"/>
  <c r="C610" i="1"/>
  <c r="H609" i="1"/>
  <c r="D609" i="1"/>
  <c r="C609" i="1"/>
  <c r="G609" i="1" s="1"/>
  <c r="D608" i="1"/>
  <c r="C608" i="1"/>
  <c r="G608" i="1" s="1"/>
  <c r="D607" i="1"/>
  <c r="C607" i="1"/>
  <c r="D606" i="1"/>
  <c r="H606" i="1" s="1"/>
  <c r="C606" i="1"/>
  <c r="D605" i="1"/>
  <c r="H605" i="1" s="1"/>
  <c r="C605" i="1"/>
  <c r="G605" i="1" s="1"/>
  <c r="D604" i="1"/>
  <c r="C604" i="1"/>
  <c r="C603" i="1"/>
  <c r="D602" i="1"/>
  <c r="C602" i="1"/>
  <c r="G602" i="1" s="1"/>
  <c r="H601" i="1"/>
  <c r="D601" i="1"/>
  <c r="C601" i="1"/>
  <c r="G601" i="1" s="1"/>
  <c r="H600" i="1"/>
  <c r="D600" i="1"/>
  <c r="C600" i="1"/>
  <c r="G600" i="1" s="1"/>
  <c r="D599" i="1"/>
  <c r="C599" i="1"/>
  <c r="D598" i="1"/>
  <c r="C598" i="1"/>
  <c r="C597" i="1"/>
  <c r="D596" i="1"/>
  <c r="H596" i="1" s="1"/>
  <c r="C596" i="1"/>
  <c r="D595" i="1"/>
  <c r="C595" i="1"/>
  <c r="H594" i="1"/>
  <c r="D594" i="1"/>
  <c r="C594" i="1"/>
  <c r="G594" i="1" s="1"/>
  <c r="D593" i="1"/>
  <c r="H593" i="1" s="1"/>
  <c r="C593" i="1"/>
  <c r="G593" i="1" s="1"/>
  <c r="D592" i="1"/>
  <c r="C592" i="1"/>
  <c r="G592" i="1" s="1"/>
  <c r="D590" i="1"/>
  <c r="H590" i="1" s="1"/>
  <c r="C590" i="1"/>
  <c r="D589" i="1"/>
  <c r="H589" i="1" s="1"/>
  <c r="C589" i="1"/>
  <c r="G589" i="1" s="1"/>
  <c r="D588" i="1"/>
  <c r="C588" i="1"/>
  <c r="D587" i="1"/>
  <c r="C587" i="1"/>
  <c r="D586" i="1"/>
  <c r="C586" i="1"/>
  <c r="G586" i="1" s="1"/>
  <c r="D585" i="1"/>
  <c r="H585" i="1" s="1"/>
  <c r="C585" i="1"/>
  <c r="D584" i="1"/>
  <c r="H584" i="1" s="1"/>
  <c r="C584" i="1"/>
  <c r="D583" i="1"/>
  <c r="C583" i="1"/>
  <c r="D582" i="1"/>
  <c r="C582" i="1"/>
  <c r="G582" i="1" s="1"/>
  <c r="H581" i="1"/>
  <c r="D581" i="1"/>
  <c r="C581" i="1"/>
  <c r="G581" i="1" s="1"/>
  <c r="H580" i="1"/>
  <c r="D580" i="1"/>
  <c r="C580" i="1"/>
  <c r="G580" i="1" s="1"/>
  <c r="D579" i="1"/>
  <c r="C579" i="1"/>
  <c r="C578" i="1"/>
  <c r="H577" i="1"/>
  <c r="D577" i="1"/>
  <c r="C577" i="1"/>
  <c r="G577" i="1" s="1"/>
  <c r="D576" i="1"/>
  <c r="C576" i="1"/>
  <c r="G576" i="1" s="1"/>
  <c r="D575" i="1"/>
  <c r="C575" i="1"/>
  <c r="H574" i="1"/>
  <c r="D574" i="1"/>
  <c r="C574" i="1"/>
  <c r="G574" i="1" s="1"/>
  <c r="H573" i="1"/>
  <c r="D573" i="1"/>
  <c r="C573" i="1"/>
  <c r="G573" i="1" s="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5" i="1"/>
  <c r="C515" i="1"/>
  <c r="H515" i="1" s="1"/>
  <c r="D514" i="1"/>
  <c r="C514" i="1"/>
  <c r="H514" i="1" s="1"/>
  <c r="G513" i="1"/>
  <c r="D513" i="1"/>
  <c r="C513" i="1"/>
  <c r="H513" i="1" s="1"/>
  <c r="G512" i="1"/>
  <c r="D512" i="1"/>
  <c r="C512" i="1"/>
  <c r="H512" i="1" s="1"/>
  <c r="D511" i="1"/>
  <c r="C511" i="1"/>
  <c r="H511" i="1" s="1"/>
  <c r="D510" i="1"/>
  <c r="C510" i="1"/>
  <c r="H510" i="1" s="1"/>
  <c r="G509" i="1"/>
  <c r="D509" i="1"/>
  <c r="C509" i="1"/>
  <c r="H509" i="1" s="1"/>
  <c r="G508" i="1"/>
  <c r="D508" i="1"/>
  <c r="C508" i="1"/>
  <c r="H508" i="1" s="1"/>
  <c r="D507" i="1"/>
  <c r="C507" i="1"/>
  <c r="H507" i="1" s="1"/>
  <c r="D506" i="1"/>
  <c r="C506" i="1"/>
  <c r="H506" i="1" s="1"/>
  <c r="G505" i="1"/>
  <c r="D505" i="1"/>
  <c r="C505" i="1"/>
  <c r="H505" i="1" s="1"/>
  <c r="G504" i="1"/>
  <c r="D504" i="1"/>
  <c r="C504" i="1"/>
  <c r="H504" i="1" s="1"/>
  <c r="D503" i="1"/>
  <c r="C503" i="1"/>
  <c r="H503" i="1" s="1"/>
  <c r="D502" i="1"/>
  <c r="C502" i="1"/>
  <c r="H502" i="1" s="1"/>
  <c r="G501" i="1"/>
  <c r="D501" i="1"/>
  <c r="C501" i="1"/>
  <c r="H501" i="1" s="1"/>
  <c r="G500" i="1"/>
  <c r="D500" i="1"/>
  <c r="C500" i="1"/>
  <c r="H500" i="1" s="1"/>
  <c r="D499" i="1"/>
  <c r="C499" i="1"/>
  <c r="H499" i="1" s="1"/>
  <c r="D498" i="1"/>
  <c r="C498" i="1"/>
  <c r="H498" i="1" s="1"/>
  <c r="G497" i="1"/>
  <c r="D497" i="1"/>
  <c r="C497" i="1"/>
  <c r="H497" i="1" s="1"/>
  <c r="C496" i="1"/>
  <c r="D495" i="1"/>
  <c r="C495" i="1"/>
  <c r="H495" i="1" s="1"/>
  <c r="D494" i="1"/>
  <c r="C494" i="1"/>
  <c r="H494" i="1" s="1"/>
  <c r="G493" i="1"/>
  <c r="D493" i="1"/>
  <c r="C493" i="1"/>
  <c r="H493" i="1" s="1"/>
  <c r="G492" i="1"/>
  <c r="D492" i="1"/>
  <c r="C492" i="1"/>
  <c r="H492" i="1" s="1"/>
  <c r="D491" i="1"/>
  <c r="C491" i="1"/>
  <c r="H491" i="1" s="1"/>
  <c r="D490" i="1"/>
  <c r="C490" i="1"/>
  <c r="H490" i="1" s="1"/>
  <c r="G489" i="1"/>
  <c r="D489" i="1"/>
  <c r="C489" i="1"/>
  <c r="H489" i="1" s="1"/>
  <c r="G488" i="1"/>
  <c r="D488" i="1"/>
  <c r="C488" i="1"/>
  <c r="H488" i="1" s="1"/>
  <c r="D487" i="1"/>
  <c r="C487" i="1"/>
  <c r="H487" i="1" s="1"/>
  <c r="D486" i="1"/>
  <c r="C486" i="1"/>
  <c r="H486" i="1" s="1"/>
  <c r="C485" i="1"/>
  <c r="G484" i="1"/>
  <c r="D484" i="1"/>
  <c r="C484" i="1"/>
  <c r="H484" i="1" s="1"/>
  <c r="D483" i="1"/>
  <c r="C483" i="1"/>
  <c r="H483" i="1" s="1"/>
  <c r="D482" i="1"/>
  <c r="C482" i="1"/>
  <c r="H482" i="1" s="1"/>
  <c r="G481" i="1"/>
  <c r="D481" i="1"/>
  <c r="C481" i="1"/>
  <c r="H481" i="1" s="1"/>
  <c r="G480" i="1"/>
  <c r="D480" i="1"/>
  <c r="C480" i="1"/>
  <c r="H480" i="1" s="1"/>
  <c r="D479" i="1"/>
  <c r="C479" i="1"/>
  <c r="H479" i="1" s="1"/>
  <c r="D478" i="1"/>
  <c r="C478" i="1"/>
  <c r="G477" i="1"/>
  <c r="D477" i="1"/>
  <c r="C477" i="1"/>
  <c r="H477" i="1" s="1"/>
  <c r="G476" i="1"/>
  <c r="D476" i="1"/>
  <c r="C476" i="1"/>
  <c r="H476" i="1" s="1"/>
  <c r="D475" i="1"/>
  <c r="C475" i="1"/>
  <c r="H475" i="1" s="1"/>
  <c r="D474" i="1"/>
  <c r="C474" i="1"/>
  <c r="H474" i="1" s="1"/>
  <c r="G473" i="1"/>
  <c r="D473" i="1"/>
  <c r="C473" i="1"/>
  <c r="G472" i="1"/>
  <c r="D472" i="1"/>
  <c r="C472" i="1"/>
  <c r="H472" i="1" s="1"/>
  <c r="D471" i="1"/>
  <c r="C471" i="1"/>
  <c r="H471" i="1" s="1"/>
  <c r="D470" i="1"/>
  <c r="C470" i="1"/>
  <c r="H470" i="1" s="1"/>
  <c r="G469" i="1"/>
  <c r="D469" i="1"/>
  <c r="C469" i="1"/>
  <c r="H469" i="1" s="1"/>
  <c r="G468" i="1"/>
  <c r="D468" i="1"/>
  <c r="C468" i="1"/>
  <c r="H468" i="1" s="1"/>
  <c r="D467" i="1"/>
  <c r="C467" i="1"/>
  <c r="H467" i="1" s="1"/>
  <c r="D466" i="1"/>
  <c r="C466" i="1"/>
  <c r="H466" i="1" s="1"/>
  <c r="G465" i="1"/>
  <c r="D465" i="1"/>
  <c r="C465" i="1"/>
  <c r="H465" i="1" s="1"/>
  <c r="G464" i="1"/>
  <c r="D464" i="1"/>
  <c r="C464" i="1"/>
  <c r="H464" i="1" s="1"/>
  <c r="D463" i="1"/>
  <c r="C463" i="1"/>
  <c r="H463" i="1" s="1"/>
  <c r="D462" i="1"/>
  <c r="C462" i="1"/>
  <c r="H462" i="1" s="1"/>
  <c r="G461" i="1"/>
  <c r="D461" i="1"/>
  <c r="C461" i="1"/>
  <c r="H461" i="1" s="1"/>
  <c r="G460" i="1"/>
  <c r="D460" i="1"/>
  <c r="C460" i="1"/>
  <c r="H460" i="1" s="1"/>
  <c r="D459" i="1"/>
  <c r="C459" i="1"/>
  <c r="H459" i="1" s="1"/>
  <c r="D458" i="1"/>
  <c r="C458" i="1"/>
  <c r="H458" i="1" s="1"/>
  <c r="G457" i="1"/>
  <c r="D457" i="1"/>
  <c r="C457" i="1"/>
  <c r="H457" i="1" s="1"/>
  <c r="G456" i="1"/>
  <c r="D456" i="1"/>
  <c r="C456" i="1"/>
  <c r="H456" i="1" s="1"/>
  <c r="D455" i="1"/>
  <c r="C455" i="1"/>
  <c r="H455" i="1" s="1"/>
  <c r="D454" i="1"/>
  <c r="C454" i="1"/>
  <c r="H454" i="1" s="1"/>
  <c r="G453" i="1"/>
  <c r="D453" i="1"/>
  <c r="C453" i="1"/>
  <c r="H453" i="1" s="1"/>
  <c r="G452" i="1"/>
  <c r="D452" i="1"/>
  <c r="C452" i="1"/>
  <c r="H452" i="1" s="1"/>
  <c r="D451" i="1"/>
  <c r="C451" i="1"/>
  <c r="H451" i="1" s="1"/>
  <c r="D450" i="1"/>
  <c r="C450" i="1"/>
  <c r="H450" i="1" s="1"/>
  <c r="G449" i="1"/>
  <c r="D449" i="1"/>
  <c r="C449" i="1"/>
  <c r="H449" i="1" s="1"/>
  <c r="G448" i="1"/>
  <c r="D448" i="1"/>
  <c r="C448" i="1"/>
  <c r="H448" i="1" s="1"/>
  <c r="D447" i="1"/>
  <c r="C447" i="1"/>
  <c r="H447" i="1" s="1"/>
  <c r="D446" i="1"/>
  <c r="C446" i="1"/>
  <c r="H446" i="1" s="1"/>
  <c r="G445" i="1"/>
  <c r="D445" i="1"/>
  <c r="C445" i="1"/>
  <c r="H445" i="1" s="1"/>
  <c r="G444" i="1"/>
  <c r="D444" i="1"/>
  <c r="C444" i="1"/>
  <c r="H444" i="1" s="1"/>
  <c r="D443" i="1"/>
  <c r="C443" i="1"/>
  <c r="H443" i="1" s="1"/>
  <c r="D442" i="1"/>
  <c r="C442" i="1"/>
  <c r="H442" i="1" s="1"/>
  <c r="G441" i="1"/>
  <c r="D441" i="1"/>
  <c r="C441" i="1"/>
  <c r="H441" i="1" s="1"/>
  <c r="G440" i="1"/>
  <c r="D440" i="1"/>
  <c r="C440" i="1"/>
  <c r="H440" i="1" s="1"/>
  <c r="D439" i="1"/>
  <c r="C439" i="1"/>
  <c r="H439" i="1" s="1"/>
  <c r="D438" i="1"/>
  <c r="C438" i="1"/>
  <c r="H438" i="1" s="1"/>
  <c r="G437" i="1"/>
  <c r="D437" i="1"/>
  <c r="C437" i="1"/>
  <c r="H437" i="1" s="1"/>
  <c r="G436" i="1"/>
  <c r="D436" i="1"/>
  <c r="C436" i="1"/>
  <c r="H436" i="1" s="1"/>
  <c r="D435" i="1"/>
  <c r="C435" i="1"/>
  <c r="H435" i="1" s="1"/>
  <c r="D434" i="1"/>
  <c r="C434" i="1"/>
  <c r="H434" i="1" s="1"/>
  <c r="G433" i="1"/>
  <c r="D433" i="1"/>
  <c r="C433" i="1"/>
  <c r="H433" i="1" s="1"/>
  <c r="G432" i="1"/>
  <c r="D432" i="1"/>
  <c r="C432" i="1"/>
  <c r="H432" i="1" s="1"/>
  <c r="D431" i="1"/>
  <c r="C431" i="1"/>
  <c r="H431" i="1" s="1"/>
  <c r="D430" i="1"/>
  <c r="C430" i="1"/>
  <c r="H430" i="1" s="1"/>
  <c r="G429" i="1"/>
  <c r="D429" i="1"/>
  <c r="C429" i="1"/>
  <c r="H429" i="1" s="1"/>
  <c r="H428" i="1"/>
  <c r="G428" i="1"/>
  <c r="D428" i="1"/>
  <c r="C428" i="1"/>
  <c r="H427" i="1"/>
  <c r="G427" i="1"/>
  <c r="D427" i="1"/>
  <c r="C427" i="1"/>
  <c r="H426" i="1"/>
  <c r="G426" i="1"/>
  <c r="D426" i="1"/>
  <c r="C426" i="1"/>
  <c r="H425" i="1"/>
  <c r="G425" i="1"/>
  <c r="D425" i="1"/>
  <c r="C425" i="1"/>
  <c r="H423" i="1"/>
  <c r="G423" i="1"/>
  <c r="D423" i="1"/>
  <c r="C423" i="1"/>
  <c r="C422" i="1"/>
  <c r="D421" i="1"/>
  <c r="H421" i="1" s="1"/>
  <c r="C421" i="1"/>
  <c r="H416" i="1"/>
  <c r="G416" i="1"/>
  <c r="D416" i="1"/>
  <c r="C416" i="1"/>
  <c r="D415" i="1"/>
  <c r="H415" i="1" s="1"/>
  <c r="C415" i="1"/>
  <c r="H414" i="1"/>
  <c r="G414" i="1"/>
  <c r="D414" i="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D400" i="1"/>
  <c r="H400" i="1" s="1"/>
  <c r="C400" i="1"/>
  <c r="H399" i="1"/>
  <c r="D399" i="1"/>
  <c r="C399" i="1"/>
  <c r="G399" i="1" s="1"/>
  <c r="H398" i="1"/>
  <c r="D398" i="1"/>
  <c r="C398" i="1"/>
  <c r="G398" i="1" s="1"/>
  <c r="H397" i="1"/>
  <c r="D397" i="1"/>
  <c r="C397" i="1"/>
  <c r="G397" i="1" s="1"/>
  <c r="D396" i="1"/>
  <c r="H396" i="1" s="1"/>
  <c r="C396" i="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D384" i="1"/>
  <c r="H384" i="1" s="1"/>
  <c r="C384" i="1"/>
  <c r="D383" i="1"/>
  <c r="H383" i="1" s="1"/>
  <c r="C383" i="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D375" i="1"/>
  <c r="H375" i="1" s="1"/>
  <c r="C375" i="1"/>
  <c r="D374" i="1"/>
  <c r="H374" i="1" s="1"/>
  <c r="C374" i="1"/>
  <c r="H373" i="1"/>
  <c r="D373" i="1"/>
  <c r="C373" i="1"/>
  <c r="G373" i="1" s="1"/>
  <c r="D372" i="1"/>
  <c r="H372" i="1" s="1"/>
  <c r="C372" i="1"/>
  <c r="H371" i="1"/>
  <c r="D371" i="1"/>
  <c r="C371" i="1"/>
  <c r="G371" i="1" s="1"/>
  <c r="H370" i="1"/>
  <c r="D370" i="1"/>
  <c r="C370" i="1"/>
  <c r="G370" i="1" s="1"/>
  <c r="D369" i="1"/>
  <c r="H369" i="1" s="1"/>
  <c r="C369"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D358" i="1"/>
  <c r="H358" i="1" s="1"/>
  <c r="C358" i="1"/>
  <c r="D357" i="1"/>
  <c r="H357" i="1" s="1"/>
  <c r="C357" i="1"/>
  <c r="G357"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C303" i="1"/>
  <c r="H302" i="1"/>
  <c r="D302" i="1"/>
  <c r="C302" i="1"/>
  <c r="G302" i="1" s="1"/>
  <c r="H301" i="1"/>
  <c r="D301" i="1"/>
  <c r="C301" i="1"/>
  <c r="G301" i="1" s="1"/>
  <c r="H300" i="1"/>
  <c r="D300" i="1"/>
  <c r="C300" i="1"/>
  <c r="G300" i="1" s="1"/>
  <c r="D299" i="1"/>
  <c r="H299" i="1" s="1"/>
  <c r="C299" i="1"/>
  <c r="H298" i="1"/>
  <c r="D298" i="1"/>
  <c r="C298" i="1"/>
  <c r="G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D282" i="1"/>
  <c r="C282" i="1"/>
  <c r="H282" i="1" s="1"/>
  <c r="D281" i="1"/>
  <c r="C281" i="1"/>
  <c r="H281" i="1" s="1"/>
  <c r="D280" i="1"/>
  <c r="C280" i="1"/>
  <c r="H280" i="1" s="1"/>
  <c r="D279" i="1"/>
  <c r="C279" i="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D216" i="1"/>
  <c r="H216" i="1" s="1"/>
  <c r="C216" i="1"/>
  <c r="H215" i="1"/>
  <c r="D215" i="1"/>
  <c r="C215" i="1"/>
  <c r="H214" i="1"/>
  <c r="D214" i="1"/>
  <c r="C214" i="1"/>
  <c r="G214" i="1" s="1"/>
  <c r="D213" i="1"/>
  <c r="H213" i="1" s="1"/>
  <c r="C213" i="1"/>
  <c r="G213" i="1" s="1"/>
  <c r="C212" i="1"/>
  <c r="H211" i="1"/>
  <c r="D211" i="1"/>
  <c r="C211" i="1"/>
  <c r="G211" i="1" s="1"/>
  <c r="H210" i="1"/>
  <c r="D210" i="1"/>
  <c r="C210" i="1"/>
  <c r="G210" i="1" s="1"/>
  <c r="H209" i="1"/>
  <c r="D209" i="1"/>
  <c r="C209" i="1"/>
  <c r="G209" i="1" s="1"/>
  <c r="H208" i="1"/>
  <c r="D208" i="1"/>
  <c r="C208" i="1"/>
  <c r="G208" i="1" s="1"/>
  <c r="H207" i="1"/>
  <c r="D207" i="1"/>
  <c r="C207" i="1"/>
  <c r="G207" i="1" s="1"/>
  <c r="D206" i="1"/>
  <c r="H206" i="1" s="1"/>
  <c r="C206" i="1"/>
  <c r="H205" i="1"/>
  <c r="D205" i="1"/>
  <c r="C205" i="1"/>
  <c r="C204" i="1"/>
  <c r="H203" i="1"/>
  <c r="D203" i="1"/>
  <c r="C203" i="1"/>
  <c r="G203" i="1" s="1"/>
  <c r="H202" i="1"/>
  <c r="D202" i="1"/>
  <c r="C202" i="1"/>
  <c r="H201" i="1"/>
  <c r="D201" i="1"/>
  <c r="C201" i="1"/>
  <c r="D200" i="1"/>
  <c r="H200" i="1" s="1"/>
  <c r="C200" i="1"/>
  <c r="D199" i="1"/>
  <c r="H199" i="1" s="1"/>
  <c r="C199" i="1"/>
  <c r="C198" i="1"/>
  <c r="H197" i="1"/>
  <c r="D197" i="1"/>
  <c r="C197" i="1"/>
  <c r="G197" i="1" s="1"/>
  <c r="D196" i="1"/>
  <c r="H196" i="1" s="1"/>
  <c r="C196" i="1"/>
  <c r="H195" i="1"/>
  <c r="D195" i="1"/>
  <c r="C195" i="1"/>
  <c r="G195" i="1" s="1"/>
  <c r="D194" i="1"/>
  <c r="H194" i="1" s="1"/>
  <c r="C194" i="1"/>
  <c r="G194" i="1" s="1"/>
  <c r="H193" i="1"/>
  <c r="D193" i="1"/>
  <c r="C193" i="1"/>
  <c r="G193" i="1" s="1"/>
  <c r="D192" i="1"/>
  <c r="H192" i="1" s="1"/>
  <c r="C192" i="1"/>
  <c r="H191" i="1"/>
  <c r="D191" i="1"/>
  <c r="C191" i="1"/>
  <c r="G191" i="1" s="1"/>
  <c r="D190" i="1"/>
  <c r="H190" i="1" s="1"/>
  <c r="C190" i="1"/>
  <c r="H189" i="1"/>
  <c r="D189" i="1"/>
  <c r="C189" i="1"/>
  <c r="G189" i="1" s="1"/>
  <c r="H188" i="1"/>
  <c r="D188" i="1"/>
  <c r="C188" i="1"/>
  <c r="G188" i="1" s="1"/>
  <c r="H187" i="1"/>
  <c r="D187" i="1"/>
  <c r="C187" i="1"/>
  <c r="G187" i="1" s="1"/>
  <c r="H186" i="1"/>
  <c r="D186" i="1"/>
  <c r="C186" i="1"/>
  <c r="G186" i="1" s="1"/>
  <c r="H185" i="1"/>
  <c r="D185" i="1"/>
  <c r="C185" i="1"/>
  <c r="G185" i="1" s="1"/>
  <c r="D184" i="1"/>
  <c r="H184" i="1" s="1"/>
  <c r="C184" i="1"/>
  <c r="H183" i="1"/>
  <c r="D183" i="1"/>
  <c r="C183" i="1"/>
  <c r="G183" i="1" s="1"/>
  <c r="D182" i="1"/>
  <c r="H182" i="1" s="1"/>
  <c r="C182" i="1"/>
  <c r="H181" i="1"/>
  <c r="D181" i="1"/>
  <c r="C181" i="1"/>
  <c r="G181" i="1" s="1"/>
  <c r="H180" i="1"/>
  <c r="D180" i="1"/>
  <c r="C180" i="1"/>
  <c r="D179" i="1"/>
  <c r="H179" i="1" s="1"/>
  <c r="C179" i="1"/>
  <c r="D178" i="1"/>
  <c r="H178" i="1" s="1"/>
  <c r="C178" i="1"/>
  <c r="D177" i="1"/>
  <c r="H177" i="1" s="1"/>
  <c r="C177" i="1"/>
  <c r="G177" i="1" s="1"/>
  <c r="D176" i="1"/>
  <c r="H176" i="1" s="1"/>
  <c r="C176" i="1"/>
  <c r="D175" i="1"/>
  <c r="H175" i="1" s="1"/>
  <c r="C175" i="1"/>
  <c r="G175" i="1" s="1"/>
  <c r="C174" i="1"/>
  <c r="D173" i="1"/>
  <c r="H173" i="1" s="1"/>
  <c r="C173" i="1"/>
  <c r="H172" i="1"/>
  <c r="D172" i="1"/>
  <c r="C172" i="1"/>
  <c r="G172" i="1" s="1"/>
  <c r="H171" i="1"/>
  <c r="D171" i="1"/>
  <c r="C171" i="1"/>
  <c r="G171" i="1" s="1"/>
  <c r="H170" i="1"/>
  <c r="D170" i="1"/>
  <c r="C170" i="1"/>
  <c r="D169" i="1"/>
  <c r="H169" i="1" s="1"/>
  <c r="C169" i="1"/>
  <c r="H168" i="1"/>
  <c r="D168" i="1"/>
  <c r="C168" i="1"/>
  <c r="G168" i="1" s="1"/>
  <c r="H167" i="1"/>
  <c r="D167" i="1"/>
  <c r="C167" i="1"/>
  <c r="D166" i="1"/>
  <c r="H166" i="1" s="1"/>
  <c r="C166" i="1"/>
  <c r="D165" i="1"/>
  <c r="H165" i="1" s="1"/>
  <c r="C165" i="1"/>
  <c r="D164" i="1"/>
  <c r="H164" i="1" s="1"/>
  <c r="C164" i="1"/>
  <c r="G164" i="1" s="1"/>
  <c r="D163" i="1"/>
  <c r="H163" i="1" s="1"/>
  <c r="C163" i="1"/>
  <c r="G163" i="1" s="1"/>
  <c r="D162" i="1"/>
  <c r="H162" i="1" s="1"/>
  <c r="C162" i="1"/>
  <c r="G162" i="1" s="1"/>
  <c r="D161" i="1"/>
  <c r="H161" i="1" s="1"/>
  <c r="C161" i="1"/>
  <c r="G159" i="1"/>
  <c r="D159" i="1"/>
  <c r="H159" i="1" s="1"/>
  <c r="C159" i="1"/>
  <c r="H158" i="1"/>
  <c r="G158" i="1"/>
  <c r="D158" i="1"/>
  <c r="C158" i="1"/>
  <c r="H157" i="1"/>
  <c r="D157" i="1"/>
  <c r="G157" i="1" s="1"/>
  <c r="C157" i="1"/>
  <c r="H156" i="1"/>
  <c r="D156" i="1"/>
  <c r="G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H145" i="1"/>
  <c r="G145" i="1"/>
  <c r="D145" i="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H132" i="1"/>
  <c r="G132" i="1"/>
  <c r="D132" i="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G88" i="1"/>
  <c r="D88" i="1"/>
  <c r="C88" i="1"/>
  <c r="C87" i="1"/>
  <c r="H86" i="1"/>
  <c r="G86" i="1"/>
  <c r="D86" i="1"/>
  <c r="C86" i="1"/>
  <c r="G85" i="1"/>
  <c r="D85" i="1"/>
  <c r="H85" i="1" s="1"/>
  <c r="C85" i="1"/>
  <c r="H84" i="1"/>
  <c r="G84" i="1"/>
  <c r="D84" i="1"/>
  <c r="C84" i="1"/>
  <c r="H83" i="1"/>
  <c r="G83" i="1"/>
  <c r="D83" i="1"/>
  <c r="C83" i="1"/>
  <c r="H82" i="1"/>
  <c r="G82" i="1"/>
  <c r="D82" i="1"/>
  <c r="C82" i="1"/>
  <c r="D81" i="1"/>
  <c r="H81" i="1" s="1"/>
  <c r="C81" i="1"/>
  <c r="H80" i="1"/>
  <c r="G80" i="1"/>
  <c r="D80" i="1"/>
  <c r="C80" i="1"/>
  <c r="D79" i="1"/>
  <c r="H79" i="1" s="1"/>
  <c r="C79" i="1"/>
  <c r="D77" i="1"/>
  <c r="C77" i="1"/>
  <c r="H77" i="1" s="1"/>
  <c r="D76" i="1"/>
  <c r="C76" i="1"/>
  <c r="D75" i="1"/>
  <c r="C75" i="1"/>
  <c r="H75" i="1" s="1"/>
  <c r="D74" i="1"/>
  <c r="C74" i="1"/>
  <c r="D73" i="1"/>
  <c r="C73" i="1"/>
  <c r="H73" i="1" s="1"/>
  <c r="D72" i="1"/>
  <c r="C72" i="1"/>
  <c r="D71" i="1"/>
  <c r="C71" i="1"/>
  <c r="D70" i="1"/>
  <c r="C70" i="1"/>
  <c r="D69" i="1"/>
  <c r="C69" i="1"/>
  <c r="H69" i="1" s="1"/>
  <c r="D68" i="1"/>
  <c r="C68" i="1"/>
  <c r="C67" i="1"/>
  <c r="D66" i="1"/>
  <c r="C66" i="1"/>
  <c r="D65" i="1"/>
  <c r="C65" i="1"/>
  <c r="H65" i="1" s="1"/>
  <c r="C64" i="1"/>
  <c r="D63" i="1"/>
  <c r="C63" i="1"/>
  <c r="D62" i="1"/>
  <c r="C62" i="1"/>
  <c r="D61" i="1"/>
  <c r="C61" i="1"/>
  <c r="H61" i="1" s="1"/>
  <c r="D60" i="1"/>
  <c r="C60" i="1"/>
  <c r="D59" i="1"/>
  <c r="C59" i="1"/>
  <c r="H59" i="1" s="1"/>
  <c r="D58" i="1"/>
  <c r="C58" i="1"/>
  <c r="H58" i="1" s="1"/>
  <c r="D57" i="1"/>
  <c r="C57" i="1"/>
  <c r="H57" i="1" s="1"/>
  <c r="D56" i="1"/>
  <c r="C56" i="1"/>
  <c r="D55" i="1"/>
  <c r="C55" i="1"/>
  <c r="H55" i="1" s="1"/>
  <c r="C54" i="1"/>
  <c r="D53" i="1"/>
  <c r="C53" i="1"/>
  <c r="H53" i="1" s="1"/>
  <c r="D52" i="1"/>
  <c r="C52" i="1"/>
  <c r="D51" i="1"/>
  <c r="C51" i="1"/>
  <c r="H51" i="1" s="1"/>
  <c r="D50" i="1"/>
  <c r="C50" i="1"/>
  <c r="H50" i="1" s="1"/>
  <c r="C49" i="1"/>
  <c r="D48" i="1"/>
  <c r="C48" i="1"/>
  <c r="D47" i="1"/>
  <c r="C47" i="1"/>
  <c r="D46" i="1"/>
  <c r="C46" i="1"/>
  <c r="D44" i="1"/>
  <c r="C44" i="1"/>
  <c r="H44" i="1" s="1"/>
  <c r="D43" i="1"/>
  <c r="C43" i="1"/>
  <c r="D42" i="1"/>
  <c r="C42" i="1"/>
  <c r="H42" i="1" s="1"/>
  <c r="D41" i="1"/>
  <c r="C41" i="1"/>
  <c r="C40" i="1"/>
  <c r="C39" i="1"/>
  <c r="D38" i="1"/>
  <c r="H38" i="1" s="1"/>
  <c r="C38" i="1"/>
  <c r="G38" i="1" s="1"/>
  <c r="H37" i="1"/>
  <c r="D37" i="1"/>
  <c r="C37" i="1"/>
  <c r="H36" i="1"/>
  <c r="D36" i="1"/>
  <c r="C36" i="1"/>
  <c r="D35" i="1"/>
  <c r="H35" i="1" s="1"/>
  <c r="C35" i="1"/>
  <c r="H34" i="1"/>
  <c r="D34" i="1"/>
  <c r="C34" i="1"/>
  <c r="G34" i="1" s="1"/>
  <c r="H33" i="1"/>
  <c r="D33" i="1"/>
  <c r="C33" i="1"/>
  <c r="D32" i="1"/>
  <c r="H32" i="1" s="1"/>
  <c r="C32" i="1"/>
  <c r="H31" i="1"/>
  <c r="D31" i="1"/>
  <c r="C31" i="1"/>
  <c r="D30" i="1"/>
  <c r="H30" i="1" s="1"/>
  <c r="C30" i="1"/>
  <c r="D29" i="1"/>
  <c r="H29" i="1" s="1"/>
  <c r="C29" i="1"/>
  <c r="G29" i="1" s="1"/>
  <c r="H28" i="1"/>
  <c r="D28" i="1"/>
  <c r="C28" i="1"/>
  <c r="G28" i="1" s="1"/>
  <c r="H27" i="1"/>
  <c r="D27" i="1"/>
  <c r="C27" i="1"/>
  <c r="D26" i="1"/>
  <c r="H26" i="1" s="1"/>
  <c r="C26" i="1"/>
  <c r="C25" i="1"/>
  <c r="D24" i="1"/>
  <c r="H24" i="1" s="1"/>
  <c r="C24" i="1"/>
  <c r="H23" i="1"/>
  <c r="D23" i="1"/>
  <c r="C23" i="1"/>
  <c r="D22" i="1"/>
  <c r="H22" i="1" s="1"/>
  <c r="C22" i="1"/>
  <c r="H21" i="1"/>
  <c r="D21" i="1"/>
  <c r="C21" i="1"/>
  <c r="G21" i="1" s="1"/>
  <c r="D20" i="1"/>
  <c r="H20" i="1" s="1"/>
  <c r="C20" i="1"/>
  <c r="G20" i="1" s="1"/>
  <c r="C19" i="1"/>
  <c r="G18" i="1"/>
  <c r="D18" i="1"/>
  <c r="H18" i="1" s="1"/>
  <c r="C18" i="1"/>
  <c r="H17" i="1"/>
  <c r="G17" i="1"/>
  <c r="D17" i="1"/>
  <c r="C17" i="1"/>
  <c r="H16" i="1"/>
  <c r="G16" i="1"/>
  <c r="D16" i="1"/>
  <c r="C16" i="1"/>
  <c r="H15" i="1"/>
  <c r="G15" i="1"/>
  <c r="D15" i="1"/>
  <c r="C15" i="1"/>
  <c r="G14" i="1"/>
  <c r="D14" i="1"/>
  <c r="H14" i="1" s="1"/>
  <c r="C14" i="1"/>
  <c r="D13" i="1"/>
  <c r="H13" i="1" s="1"/>
  <c r="C13" i="1"/>
  <c r="G12" i="1"/>
  <c r="D12" i="1"/>
  <c r="H12" i="1" s="1"/>
  <c r="C12" i="1"/>
  <c r="H11" i="1"/>
  <c r="G11" i="1"/>
  <c r="D11" i="1"/>
  <c r="C11" i="1"/>
  <c r="H10" i="1"/>
  <c r="G10" i="1"/>
  <c r="D10" i="1"/>
  <c r="C10" i="1"/>
  <c r="H9" i="1"/>
  <c r="G9" i="1"/>
  <c r="D9" i="1"/>
  <c r="C9" i="1"/>
  <c r="H8" i="1"/>
  <c r="G8" i="1"/>
  <c r="D8" i="1"/>
  <c r="C8" i="1"/>
  <c r="H7" i="1"/>
  <c r="G7" i="1"/>
  <c r="D7" i="1"/>
  <c r="C7" i="1"/>
  <c r="H6" i="1"/>
  <c r="G6" i="1"/>
  <c r="D6" i="1"/>
  <c r="C6" i="1"/>
  <c r="G5" i="1"/>
  <c r="D5" i="1"/>
  <c r="H5" i="1" s="1"/>
  <c r="C5" i="1"/>
  <c r="D4" i="1"/>
  <c r="H4" i="1" s="1"/>
  <c r="C4" i="1"/>
  <c r="H72" i="1" l="1"/>
  <c r="G216" i="1"/>
  <c r="D204" i="1"/>
  <c r="H204" i="1" s="1"/>
  <c r="G636" i="1"/>
  <c r="G635" i="1"/>
  <c r="G415" i="1"/>
  <c r="G299" i="1"/>
  <c r="G421" i="1"/>
  <c r="E648" i="4"/>
  <c r="D642" i="1" s="1"/>
  <c r="H642" i="1" s="1"/>
  <c r="D422" i="1"/>
  <c r="G641" i="1"/>
  <c r="G653" i="1"/>
  <c r="H1261" i="1"/>
  <c r="H1262" i="1"/>
  <c r="E303" i="9"/>
  <c r="B303" i="9" s="1"/>
  <c r="G630" i="1"/>
  <c r="G628" i="1"/>
  <c r="G624" i="1"/>
  <c r="G625" i="1"/>
  <c r="E629" i="4"/>
  <c r="D623" i="1" s="1"/>
  <c r="G621" i="1"/>
  <c r="E172" i="9"/>
  <c r="G618" i="1"/>
  <c r="G620" i="1"/>
  <c r="E171" i="9"/>
  <c r="B171" i="9" s="1"/>
  <c r="G610" i="1"/>
  <c r="E165" i="9"/>
  <c r="F291" i="9"/>
  <c r="B291" i="9" s="1"/>
  <c r="E164" i="9"/>
  <c r="B164" i="9" s="1"/>
  <c r="G588" i="1"/>
  <c r="G590" i="1"/>
  <c r="G585" i="1"/>
  <c r="B281" i="9"/>
  <c r="G596" i="1"/>
  <c r="F279" i="9"/>
  <c r="B279" i="9" s="1"/>
  <c r="G606" i="1"/>
  <c r="F287" i="9"/>
  <c r="B287" i="9" s="1"/>
  <c r="F609" i="4"/>
  <c r="E597" i="4"/>
  <c r="D591" i="1" s="1"/>
  <c r="F283" i="9"/>
  <c r="B283" i="9" s="1"/>
  <c r="D597" i="1"/>
  <c r="H597" i="1" s="1"/>
  <c r="G598" i="1"/>
  <c r="G597" i="1"/>
  <c r="H1267" i="1"/>
  <c r="H1266" i="1"/>
  <c r="G1264" i="1"/>
  <c r="H1264" i="1"/>
  <c r="H1312" i="1"/>
  <c r="G648" i="1"/>
  <c r="F656" i="4"/>
  <c r="G645" i="1"/>
  <c r="H649" i="1"/>
  <c r="H648" i="1"/>
  <c r="G647" i="1"/>
  <c r="G649" i="1"/>
  <c r="G962" i="1"/>
  <c r="E149" i="9"/>
  <c r="G732" i="1"/>
  <c r="F244" i="9"/>
  <c r="B244" i="9" s="1"/>
  <c r="G736" i="1"/>
  <c r="G735" i="1"/>
  <c r="E52" i="9"/>
  <c r="B52" i="9" s="1"/>
  <c r="F239" i="9"/>
  <c r="B239" i="9" s="1"/>
  <c r="G727" i="1"/>
  <c r="G699" i="1"/>
  <c r="H1450" i="1"/>
  <c r="H1453" i="1"/>
  <c r="E157" i="9"/>
  <c r="B157" i="9" s="1"/>
  <c r="G604" i="1"/>
  <c r="E491" i="4"/>
  <c r="D485" i="1" s="1"/>
  <c r="G485" i="1" s="1"/>
  <c r="H496" i="1"/>
  <c r="F491" i="4"/>
  <c r="H485" i="1"/>
  <c r="F502" i="4"/>
  <c r="H473" i="1"/>
  <c r="H478" i="1"/>
  <c r="G400" i="1"/>
  <c r="G396" i="1"/>
  <c r="G383" i="1"/>
  <c r="G385" i="1"/>
  <c r="G384" i="1"/>
  <c r="G375" i="1"/>
  <c r="G369" i="1"/>
  <c r="G372" i="1"/>
  <c r="G358" i="1"/>
  <c r="G374" i="1"/>
  <c r="E373" i="4"/>
  <c r="D368" i="1" s="1"/>
  <c r="E584" i="4"/>
  <c r="D578" i="1" s="1"/>
  <c r="H578" i="1" s="1"/>
  <c r="G584" i="1"/>
  <c r="H283" i="1"/>
  <c r="H279" i="1"/>
  <c r="F246" i="9"/>
  <c r="B246" i="9" s="1"/>
  <c r="G215" i="1"/>
  <c r="G212" i="1"/>
  <c r="F216" i="4"/>
  <c r="G206" i="1"/>
  <c r="E64" i="9"/>
  <c r="B64" i="9" s="1"/>
  <c r="G205" i="1"/>
  <c r="E202" i="4"/>
  <c r="D198" i="1" s="1"/>
  <c r="H198" i="1" s="1"/>
  <c r="G204" i="1"/>
  <c r="G202" i="1"/>
  <c r="G199" i="1"/>
  <c r="G201" i="1"/>
  <c r="G200" i="1"/>
  <c r="G196" i="1"/>
  <c r="E56" i="9"/>
  <c r="B56" i="9" s="1"/>
  <c r="F243" i="9"/>
  <c r="B243" i="9" s="1"/>
  <c r="G192" i="1"/>
  <c r="G190" i="1"/>
  <c r="B241" i="9"/>
  <c r="G184" i="1"/>
  <c r="F240" i="9"/>
  <c r="B240" i="9" s="1"/>
  <c r="G182" i="1"/>
  <c r="G180" i="1"/>
  <c r="G179" i="1"/>
  <c r="G178" i="1"/>
  <c r="G176" i="1"/>
  <c r="D174" i="1"/>
  <c r="H174" i="1" s="1"/>
  <c r="G173" i="1"/>
  <c r="G170" i="1"/>
  <c r="G169" i="1"/>
  <c r="G167" i="1"/>
  <c r="G166" i="1"/>
  <c r="G165" i="1"/>
  <c r="G161" i="1"/>
  <c r="G154" i="1"/>
  <c r="G153" i="1"/>
  <c r="G152" i="1"/>
  <c r="E153" i="4"/>
  <c r="D149" i="1" s="1"/>
  <c r="G147" i="1"/>
  <c r="G146" i="1"/>
  <c r="G144" i="1"/>
  <c r="G143" i="1"/>
  <c r="G142" i="1"/>
  <c r="G141" i="1"/>
  <c r="G140" i="1"/>
  <c r="G139" i="1"/>
  <c r="G136" i="1"/>
  <c r="G137" i="1"/>
  <c r="G138" i="1"/>
  <c r="G135" i="1"/>
  <c r="G134" i="1"/>
  <c r="G130" i="1"/>
  <c r="G131" i="1"/>
  <c r="G133" i="1"/>
  <c r="G87" i="1"/>
  <c r="H87" i="1"/>
  <c r="B233" i="9"/>
  <c r="F231" i="9"/>
  <c r="B231" i="9" s="1"/>
  <c r="H76" i="1"/>
  <c r="H74" i="1"/>
  <c r="E37" i="9"/>
  <c r="B37" i="9" s="1"/>
  <c r="D67" i="1"/>
  <c r="H67" i="1" s="1"/>
  <c r="H68" i="1"/>
  <c r="H63" i="1"/>
  <c r="H66" i="1"/>
  <c r="H64" i="1"/>
  <c r="H62" i="1"/>
  <c r="H60" i="1"/>
  <c r="E32" i="9"/>
  <c r="B32" i="9" s="1"/>
  <c r="H52" i="1"/>
  <c r="H48" i="1"/>
  <c r="H47" i="1"/>
  <c r="H46" i="1"/>
  <c r="H43" i="1"/>
  <c r="D40" i="1"/>
  <c r="H40" i="1" s="1"/>
  <c r="H41" i="1"/>
  <c r="H39" i="1"/>
  <c r="G37" i="1"/>
  <c r="G36" i="1"/>
  <c r="G35" i="1"/>
  <c r="G33" i="1"/>
  <c r="G32" i="1"/>
  <c r="G27" i="1"/>
  <c r="G31" i="1"/>
  <c r="G30" i="1"/>
  <c r="G25" i="1"/>
  <c r="G26" i="1"/>
  <c r="G24" i="1"/>
  <c r="E28" i="9"/>
  <c r="B28" i="9" s="1"/>
  <c r="G23" i="1"/>
  <c r="G22" i="1"/>
  <c r="G19" i="1"/>
  <c r="B229" i="9"/>
  <c r="G13" i="1"/>
  <c r="G4" i="1"/>
  <c r="G127" i="1"/>
  <c r="G128" i="1"/>
  <c r="G129" i="1"/>
  <c r="G125" i="1"/>
  <c r="G126" i="1"/>
  <c r="F160" i="4"/>
  <c r="B237" i="9"/>
  <c r="G155" i="1"/>
  <c r="E48" i="9"/>
  <c r="B48" i="9" s="1"/>
  <c r="G150" i="1"/>
  <c r="G151" i="1"/>
  <c r="G124" i="1"/>
  <c r="G122" i="1"/>
  <c r="H122" i="1"/>
  <c r="E125" i="4"/>
  <c r="D121" i="1" s="1"/>
  <c r="F91" i="4"/>
  <c r="G79" i="1"/>
  <c r="G81" i="1"/>
  <c r="H71" i="1"/>
  <c r="H70" i="1"/>
  <c r="H56" i="1"/>
  <c r="H54" i="1"/>
  <c r="H49" i="1"/>
  <c r="E49" i="4"/>
  <c r="D45" i="1" s="1"/>
  <c r="D49" i="1"/>
  <c r="G49" i="1" s="1"/>
  <c r="G1686" i="1"/>
  <c r="H1683" i="1"/>
  <c r="H1671" i="1"/>
  <c r="H1643" i="1"/>
  <c r="G1642" i="1"/>
  <c r="G1634" i="1"/>
  <c r="H1619" i="1"/>
  <c r="H1607" i="1"/>
  <c r="H1603" i="1"/>
  <c r="G1595" i="1"/>
  <c r="H1595" i="1"/>
  <c r="D6" i="8"/>
  <c r="G1594" i="1"/>
  <c r="C1585" i="1"/>
  <c r="H1587" i="1"/>
  <c r="H1347" i="1"/>
  <c r="G1377" i="1"/>
  <c r="G1380" i="1"/>
  <c r="G1385" i="1"/>
  <c r="G1387" i="1"/>
  <c r="G1393" i="1"/>
  <c r="G1395" i="1"/>
  <c r="G1398" i="1"/>
  <c r="G1379" i="1"/>
  <c r="G1382" i="1"/>
  <c r="G1397" i="1"/>
  <c r="G1371" i="1"/>
  <c r="G1370" i="1"/>
  <c r="G1376" i="1"/>
  <c r="H1398" i="1"/>
  <c r="H1396" i="1"/>
  <c r="H1394" i="1"/>
  <c r="H1393" i="1"/>
  <c r="H1392" i="1"/>
  <c r="H1390" i="1"/>
  <c r="H1386" i="1"/>
  <c r="H1385" i="1"/>
  <c r="H1384" i="1"/>
  <c r="H1382" i="1"/>
  <c r="H1380" i="1"/>
  <c r="H1378" i="1"/>
  <c r="H1376" i="1"/>
  <c r="H1374" i="1"/>
  <c r="H1370" i="1"/>
  <c r="H1368" i="1"/>
  <c r="H1366" i="1"/>
  <c r="H1365" i="1"/>
  <c r="H1364" i="1"/>
  <c r="H1362" i="1"/>
  <c r="H1358" i="1"/>
  <c r="H1357" i="1"/>
  <c r="H1354" i="1"/>
  <c r="H1353" i="1"/>
  <c r="H1352" i="1"/>
  <c r="E322" i="9"/>
  <c r="B322" i="9" s="1"/>
  <c r="H1350" i="1"/>
  <c r="H1349" i="1"/>
  <c r="H1348" i="1"/>
  <c r="G1400" i="1"/>
  <c r="E335" i="9"/>
  <c r="B335" i="9" s="1"/>
  <c r="H1305" i="1"/>
  <c r="H1345" i="1"/>
  <c r="H1343" i="1"/>
  <c r="H1338" i="1"/>
  <c r="H1334" i="1"/>
  <c r="H1333" i="1"/>
  <c r="H1330" i="1"/>
  <c r="H1329" i="1"/>
  <c r="H1328" i="1"/>
  <c r="H1326" i="1"/>
  <c r="H1324" i="1"/>
  <c r="H1322" i="1"/>
  <c r="H1321" i="1"/>
  <c r="H1318" i="1"/>
  <c r="G1325" i="1"/>
  <c r="G1324" i="1"/>
  <c r="G1323" i="1"/>
  <c r="G1321" i="1"/>
  <c r="G1320" i="1"/>
  <c r="G1317" i="1"/>
  <c r="H1316" i="1"/>
  <c r="E318" i="9"/>
  <c r="B318" i="9" s="1"/>
  <c r="G1310" i="1"/>
  <c r="H1311" i="1"/>
  <c r="H1308" i="1"/>
  <c r="G1307" i="1"/>
  <c r="H1304" i="1"/>
  <c r="H1314" i="1"/>
  <c r="H1313" i="1"/>
  <c r="H1346" i="1"/>
  <c r="E326" i="9"/>
  <c r="B326" i="9" s="1"/>
  <c r="F236" i="9"/>
  <c r="B236" i="9" s="1"/>
  <c r="H1341" i="1"/>
  <c r="H1340" i="1"/>
  <c r="H1339" i="1"/>
  <c r="H1303" i="1"/>
  <c r="G1092" i="1"/>
  <c r="G1091" i="1"/>
  <c r="E340" i="9"/>
  <c r="B340" i="9" s="1"/>
  <c r="E333" i="9"/>
  <c r="H1241" i="1"/>
  <c r="D1301" i="1"/>
  <c r="H1302" i="1"/>
  <c r="E296" i="5"/>
  <c r="D1300" i="1" s="1"/>
  <c r="H1258" i="1"/>
  <c r="G1256" i="1"/>
  <c r="G1257" i="1"/>
  <c r="G1253" i="1"/>
  <c r="D1252" i="1"/>
  <c r="G1233" i="1"/>
  <c r="G1232" i="1"/>
  <c r="G1231" i="1"/>
  <c r="G1230" i="1"/>
  <c r="H1224" i="1"/>
  <c r="G1224" i="1"/>
  <c r="G1208" i="1"/>
  <c r="G1207" i="1"/>
  <c r="D1201" i="1"/>
  <c r="G1201" i="1" s="1"/>
  <c r="H1201" i="1"/>
  <c r="G1202" i="1"/>
  <c r="H1083" i="1"/>
  <c r="D70" i="5"/>
  <c r="C1075" i="1" s="1"/>
  <c r="H1197" i="1"/>
  <c r="G1196" i="1"/>
  <c r="G1195" i="1"/>
  <c r="H1193" i="1"/>
  <c r="G1191" i="1"/>
  <c r="G1190" i="1"/>
  <c r="H1190" i="1"/>
  <c r="G1200" i="1"/>
  <c r="G1189" i="1"/>
  <c r="G1188" i="1"/>
  <c r="G1187" i="1"/>
  <c r="G1185" i="1"/>
  <c r="G1186" i="1"/>
  <c r="H1184" i="1"/>
  <c r="G1183" i="1"/>
  <c r="E317" i="9"/>
  <c r="F171" i="5"/>
  <c r="E313" i="9"/>
  <c r="B313" i="9" s="1"/>
  <c r="G1155" i="1"/>
  <c r="H1148" i="1"/>
  <c r="G1139" i="1"/>
  <c r="G1138" i="1"/>
  <c r="G1137" i="1"/>
  <c r="G1136" i="1"/>
  <c r="G1135" i="1"/>
  <c r="G1134" i="1"/>
  <c r="G1132" i="1"/>
  <c r="G1133" i="1"/>
  <c r="D1125" i="1"/>
  <c r="H1125" i="1" s="1"/>
  <c r="G1131" i="1"/>
  <c r="G1112" i="1"/>
  <c r="H314" i="9"/>
  <c r="H1094" i="1"/>
  <c r="E88" i="5"/>
  <c r="D1093" i="1" s="1"/>
  <c r="G1090" i="1"/>
  <c r="G1089" i="1"/>
  <c r="G1087" i="1"/>
  <c r="G1088" i="1"/>
  <c r="G1085" i="1"/>
  <c r="G1084" i="1"/>
  <c r="G1081" i="1"/>
  <c r="G1083" i="1"/>
  <c r="H1081" i="1"/>
  <c r="H1082" i="1"/>
  <c r="G1082" i="1"/>
  <c r="G1079" i="1"/>
  <c r="G1078" i="1"/>
  <c r="H1076" i="1"/>
  <c r="G1076" i="1"/>
  <c r="F71" i="5"/>
  <c r="E70" i="5"/>
  <c r="D1075" i="1" s="1"/>
  <c r="G1073" i="1"/>
  <c r="G1072" i="1"/>
  <c r="H1068" i="1"/>
  <c r="G1068" i="1"/>
  <c r="G1069" i="1"/>
  <c r="F63" i="5"/>
  <c r="G1065" i="1"/>
  <c r="G1064" i="1"/>
  <c r="G1063" i="1"/>
  <c r="G1061" i="1"/>
  <c r="F56" i="5"/>
  <c r="G1060" i="1"/>
  <c r="G1059" i="1"/>
  <c r="G1057" i="1"/>
  <c r="G1056" i="1"/>
  <c r="G1055" i="1"/>
  <c r="G1053" i="1"/>
  <c r="G1050" i="1"/>
  <c r="G1051" i="1"/>
  <c r="G1049" i="1"/>
  <c r="G1045" i="1"/>
  <c r="G1044" i="1"/>
  <c r="G1043" i="1"/>
  <c r="G1041" i="1"/>
  <c r="G1038" i="1"/>
  <c r="G1028" i="1"/>
  <c r="G1027" i="1"/>
  <c r="G1026" i="1"/>
  <c r="G1040" i="1"/>
  <c r="G1042" i="1"/>
  <c r="E12" i="5"/>
  <c r="D1017" i="1" s="1"/>
  <c r="G1017" i="1" s="1"/>
  <c r="G1039" i="1"/>
  <c r="G1025" i="1"/>
  <c r="D1024" i="1"/>
  <c r="H1024" i="1" s="1"/>
  <c r="G1034" i="1"/>
  <c r="G1036" i="1"/>
  <c r="G1035" i="1"/>
  <c r="F19" i="5"/>
  <c r="G1031" i="1"/>
  <c r="G1023" i="1"/>
  <c r="G1022" i="1"/>
  <c r="G1021" i="1"/>
  <c r="G1019" i="1"/>
  <c r="G1018" i="1"/>
  <c r="G1015" i="1"/>
  <c r="D1013" i="1"/>
  <c r="I1544" i="1"/>
  <c r="H1540" i="1"/>
  <c r="J1544" i="1"/>
  <c r="H1539" i="1"/>
  <c r="E5" i="7"/>
  <c r="I33" i="3" s="1"/>
  <c r="D1555" i="1"/>
  <c r="I34" i="3"/>
  <c r="G1569" i="1"/>
  <c r="I1569" i="1" s="1"/>
  <c r="H1581" i="1"/>
  <c r="C1571" i="1"/>
  <c r="G1571" i="1" s="1"/>
  <c r="H1577" i="1"/>
  <c r="C1555" i="1"/>
  <c r="G1555" i="1" s="1"/>
  <c r="H34" i="3"/>
  <c r="C1556" i="1"/>
  <c r="H1556" i="1" s="1"/>
  <c r="D5" i="7"/>
  <c r="E36" i="9"/>
  <c r="B36" i="9" s="1"/>
  <c r="E311" i="9"/>
  <c r="B311" i="9" s="1"/>
  <c r="E307" i="9"/>
  <c r="B307" i="9" s="1"/>
  <c r="E327" i="9"/>
  <c r="B327" i="9" s="1"/>
  <c r="E324" i="9"/>
  <c r="B324" i="9" s="1"/>
  <c r="E329" i="9"/>
  <c r="B329" i="9" s="1"/>
  <c r="G583" i="1"/>
  <c r="H583" i="1"/>
  <c r="G599" i="1"/>
  <c r="H599" i="1"/>
  <c r="G615" i="1"/>
  <c r="H615" i="1"/>
  <c r="G631" i="1"/>
  <c r="H631" i="1"/>
  <c r="G658" i="1"/>
  <c r="H658" i="1"/>
  <c r="G697" i="1"/>
  <c r="H697" i="1"/>
  <c r="G702" i="1"/>
  <c r="H702" i="1"/>
  <c r="G705" i="1"/>
  <c r="H705" i="1"/>
  <c r="G710" i="1"/>
  <c r="H710" i="1"/>
  <c r="G713" i="1"/>
  <c r="H713" i="1"/>
  <c r="G718" i="1"/>
  <c r="H718" i="1"/>
  <c r="G721" i="1"/>
  <c r="H721" i="1"/>
  <c r="G726" i="1"/>
  <c r="H726" i="1"/>
  <c r="G729" i="1"/>
  <c r="H729" i="1"/>
  <c r="G734" i="1"/>
  <c r="H734" i="1"/>
  <c r="G737" i="1"/>
  <c r="H737" i="1"/>
  <c r="G742" i="1"/>
  <c r="H742" i="1"/>
  <c r="G745" i="1"/>
  <c r="H745" i="1"/>
  <c r="G750" i="1"/>
  <c r="H750" i="1"/>
  <c r="G753" i="1"/>
  <c r="H753" i="1"/>
  <c r="G758" i="1"/>
  <c r="H758" i="1"/>
  <c r="G761" i="1"/>
  <c r="H761" i="1"/>
  <c r="G769" i="1"/>
  <c r="H769" i="1"/>
  <c r="G777" i="1"/>
  <c r="H777" i="1"/>
  <c r="G785" i="1"/>
  <c r="H785" i="1"/>
  <c r="G793" i="1"/>
  <c r="H793" i="1"/>
  <c r="G801" i="1"/>
  <c r="H801" i="1"/>
  <c r="G809" i="1"/>
  <c r="H809" i="1"/>
  <c r="G817" i="1"/>
  <c r="H817" i="1"/>
  <c r="G825" i="1"/>
  <c r="H825" i="1"/>
  <c r="G833" i="1"/>
  <c r="H833" i="1"/>
  <c r="G841" i="1"/>
  <c r="H841" i="1"/>
  <c r="G849" i="1"/>
  <c r="H849" i="1"/>
  <c r="G857" i="1"/>
  <c r="H857" i="1"/>
  <c r="G865" i="1"/>
  <c r="H865" i="1"/>
  <c r="G873" i="1"/>
  <c r="H873" i="1"/>
  <c r="G579" i="1"/>
  <c r="H579" i="1"/>
  <c r="G611" i="1"/>
  <c r="H611" i="1"/>
  <c r="G627" i="1"/>
  <c r="H627" i="1"/>
  <c r="G654" i="1"/>
  <c r="H654" i="1"/>
  <c r="G681" i="1"/>
  <c r="H681" i="1"/>
  <c r="G686" i="1"/>
  <c r="H686" i="1"/>
  <c r="G694" i="1"/>
  <c r="H694" i="1"/>
  <c r="G40" i="1"/>
  <c r="G44" i="1"/>
  <c r="G53" i="1"/>
  <c r="G54" i="1"/>
  <c r="G55" i="1"/>
  <c r="G56" i="1"/>
  <c r="G57" i="1"/>
  <c r="G58" i="1"/>
  <c r="G59" i="1"/>
  <c r="G60" i="1"/>
  <c r="G61" i="1"/>
  <c r="G62" i="1"/>
  <c r="G63" i="1"/>
  <c r="G64" i="1"/>
  <c r="G65" i="1"/>
  <c r="G66" i="1"/>
  <c r="G67" i="1"/>
  <c r="G68" i="1"/>
  <c r="G69" i="1"/>
  <c r="G70" i="1"/>
  <c r="G71" i="1"/>
  <c r="G72" i="1"/>
  <c r="G73" i="1"/>
  <c r="G74" i="1"/>
  <c r="G75" i="1"/>
  <c r="G76" i="1"/>
  <c r="G77"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304" i="1"/>
  <c r="G305" i="1"/>
  <c r="G306" i="1"/>
  <c r="G307" i="1"/>
  <c r="G308" i="1"/>
  <c r="G309" i="1"/>
  <c r="G310" i="1"/>
  <c r="G311" i="1"/>
  <c r="G312" i="1"/>
  <c r="G313" i="1"/>
  <c r="G314" i="1"/>
  <c r="G315" i="1"/>
  <c r="G431" i="1"/>
  <c r="G435" i="1"/>
  <c r="G439" i="1"/>
  <c r="G443" i="1"/>
  <c r="G447" i="1"/>
  <c r="G451" i="1"/>
  <c r="G455" i="1"/>
  <c r="G459" i="1"/>
  <c r="G463" i="1"/>
  <c r="G467" i="1"/>
  <c r="G471" i="1"/>
  <c r="G475" i="1"/>
  <c r="G479" i="1"/>
  <c r="G483" i="1"/>
  <c r="G487" i="1"/>
  <c r="G491" i="1"/>
  <c r="G495" i="1"/>
  <c r="G499" i="1"/>
  <c r="G503" i="1"/>
  <c r="G507" i="1"/>
  <c r="G511" i="1"/>
  <c r="G515" i="1"/>
  <c r="G575" i="1"/>
  <c r="H575" i="1"/>
  <c r="H576" i="1"/>
  <c r="H586" i="1"/>
  <c r="H592" i="1"/>
  <c r="H602" i="1"/>
  <c r="G607" i="1"/>
  <c r="H607" i="1"/>
  <c r="H608" i="1"/>
  <c r="H618" i="1"/>
  <c r="H624" i="1"/>
  <c r="H645" i="1"/>
  <c r="G650" i="1"/>
  <c r="H650" i="1"/>
  <c r="H651" i="1"/>
  <c r="H661" i="1"/>
  <c r="G666" i="1"/>
  <c r="H666" i="1"/>
  <c r="H667" i="1"/>
  <c r="G595" i="1"/>
  <c r="H595" i="1"/>
  <c r="G670" i="1"/>
  <c r="H670" i="1"/>
  <c r="G673" i="1"/>
  <c r="H673" i="1"/>
  <c r="G678" i="1"/>
  <c r="H678" i="1"/>
  <c r="G689" i="1"/>
  <c r="H689" i="1"/>
  <c r="G39" i="1"/>
  <c r="G41" i="1"/>
  <c r="G42" i="1"/>
  <c r="G43" i="1"/>
  <c r="G46" i="1"/>
  <c r="G47" i="1"/>
  <c r="G48" i="1"/>
  <c r="G50" i="1"/>
  <c r="G51" i="1"/>
  <c r="G52" i="1"/>
  <c r="G430" i="1"/>
  <c r="G434" i="1"/>
  <c r="G438" i="1"/>
  <c r="G442" i="1"/>
  <c r="G446" i="1"/>
  <c r="G450" i="1"/>
  <c r="G454" i="1"/>
  <c r="G458" i="1"/>
  <c r="G462" i="1"/>
  <c r="G466" i="1"/>
  <c r="G470" i="1"/>
  <c r="G474" i="1"/>
  <c r="G478" i="1"/>
  <c r="G482" i="1"/>
  <c r="G486" i="1"/>
  <c r="G490" i="1"/>
  <c r="G494" i="1"/>
  <c r="G498" i="1"/>
  <c r="G502" i="1"/>
  <c r="G506" i="1"/>
  <c r="G510" i="1"/>
  <c r="G514" i="1"/>
  <c r="H582" i="1"/>
  <c r="G587" i="1"/>
  <c r="H587" i="1"/>
  <c r="H588" i="1"/>
  <c r="H598" i="1"/>
  <c r="G603" i="1"/>
  <c r="H603" i="1"/>
  <c r="H604" i="1"/>
  <c r="H614" i="1"/>
  <c r="G619" i="1"/>
  <c r="H619" i="1"/>
  <c r="H620" i="1"/>
  <c r="H630" i="1"/>
  <c r="G646" i="1"/>
  <c r="H646" i="1"/>
  <c r="H647" i="1"/>
  <c r="H657" i="1"/>
  <c r="G662" i="1"/>
  <c r="H662" i="1"/>
  <c r="H663" i="1"/>
  <c r="G674" i="1"/>
  <c r="H674" i="1"/>
  <c r="G677" i="1"/>
  <c r="H677" i="1"/>
  <c r="G682" i="1"/>
  <c r="H682" i="1"/>
  <c r="G685" i="1"/>
  <c r="H685" i="1"/>
  <c r="G690" i="1"/>
  <c r="H690" i="1"/>
  <c r="G693" i="1"/>
  <c r="H693" i="1"/>
  <c r="G698" i="1"/>
  <c r="H698" i="1"/>
  <c r="G701" i="1"/>
  <c r="H701" i="1"/>
  <c r="G706" i="1"/>
  <c r="H706" i="1"/>
  <c r="G709" i="1"/>
  <c r="H709" i="1"/>
  <c r="G714" i="1"/>
  <c r="H714" i="1"/>
  <c r="G717" i="1"/>
  <c r="H717" i="1"/>
  <c r="G722" i="1"/>
  <c r="H722" i="1"/>
  <c r="G725" i="1"/>
  <c r="H725" i="1"/>
  <c r="G730" i="1"/>
  <c r="H730" i="1"/>
  <c r="G733" i="1"/>
  <c r="H733" i="1"/>
  <c r="G738" i="1"/>
  <c r="H738" i="1"/>
  <c r="G741" i="1"/>
  <c r="H741" i="1"/>
  <c r="G746" i="1"/>
  <c r="H746" i="1"/>
  <c r="G749" i="1"/>
  <c r="H749" i="1"/>
  <c r="G754" i="1"/>
  <c r="H754" i="1"/>
  <c r="G757" i="1"/>
  <c r="H757" i="1"/>
  <c r="G762" i="1"/>
  <c r="H762" i="1"/>
  <c r="G765" i="1"/>
  <c r="H765" i="1"/>
  <c r="G773" i="1"/>
  <c r="H773" i="1"/>
  <c r="G781" i="1"/>
  <c r="H781" i="1"/>
  <c r="G789" i="1"/>
  <c r="H789" i="1"/>
  <c r="G797" i="1"/>
  <c r="H797" i="1"/>
  <c r="G805" i="1"/>
  <c r="H805" i="1"/>
  <c r="G813" i="1"/>
  <c r="H813" i="1"/>
  <c r="G821" i="1"/>
  <c r="H821" i="1"/>
  <c r="G829" i="1"/>
  <c r="H829" i="1"/>
  <c r="G837" i="1"/>
  <c r="H837" i="1"/>
  <c r="G845" i="1"/>
  <c r="H845" i="1"/>
  <c r="G853" i="1"/>
  <c r="H853" i="1"/>
  <c r="G861" i="1"/>
  <c r="H861" i="1"/>
  <c r="G869" i="1"/>
  <c r="H869"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1171" i="1"/>
  <c r="G1171" i="1"/>
  <c r="H1173" i="1"/>
  <c r="G1173" i="1"/>
  <c r="H1175" i="1"/>
  <c r="G1175" i="1"/>
  <c r="H1177" i="1"/>
  <c r="G1177" i="1"/>
  <c r="H1179" i="1"/>
  <c r="G1179" i="1"/>
  <c r="H1585" i="1"/>
  <c r="G1585" i="1"/>
  <c r="H1601" i="1"/>
  <c r="G1601" i="1"/>
  <c r="F50" i="4"/>
  <c r="D49" i="4"/>
  <c r="E135" i="5"/>
  <c r="D1140" i="1" s="1"/>
  <c r="D1141" i="1"/>
  <c r="H1172" i="1"/>
  <c r="G1172" i="1"/>
  <c r="H1174" i="1"/>
  <c r="G1174" i="1"/>
  <c r="H1176" i="1"/>
  <c r="G1176" i="1"/>
  <c r="H1178" i="1"/>
  <c r="G1178" i="1"/>
  <c r="H1553" i="1"/>
  <c r="G1574" i="1"/>
  <c r="I1574" i="1" s="1"/>
  <c r="J1574" i="1"/>
  <c r="H1574" i="1"/>
  <c r="H1578" i="1"/>
  <c r="J1578" i="1"/>
  <c r="G1578" i="1"/>
  <c r="H1580" i="1"/>
  <c r="J1580" i="1"/>
  <c r="G1580" i="1"/>
  <c r="I1580" i="1" s="1"/>
  <c r="H1597" i="1"/>
  <c r="G1597" i="1"/>
  <c r="F308" i="4"/>
  <c r="G1542" i="1"/>
  <c r="I1542" i="1" s="1"/>
  <c r="I1543" i="1"/>
  <c r="G1546" i="1"/>
  <c r="I1546" i="1" s="1"/>
  <c r="I1548" i="1"/>
  <c r="G1556" i="1"/>
  <c r="H1561" i="1"/>
  <c r="H1593" i="1"/>
  <c r="G1593" i="1"/>
  <c r="H1633" i="1"/>
  <c r="G1633" i="1"/>
  <c r="H1645" i="1"/>
  <c r="G1645" i="1"/>
  <c r="H1673" i="1"/>
  <c r="G1673" i="1"/>
  <c r="F630" i="4"/>
  <c r="D629" i="4"/>
  <c r="F256" i="5"/>
  <c r="E255" i="5"/>
  <c r="D1259" i="1" s="1"/>
  <c r="D1260" i="1"/>
  <c r="F10" i="6"/>
  <c r="D5" i="6"/>
  <c r="C1406" i="1"/>
  <c r="F13" i="6"/>
  <c r="C1409" i="1"/>
  <c r="D1538" i="1"/>
  <c r="C1583" i="1"/>
  <c r="H1549" i="1"/>
  <c r="G1564" i="1"/>
  <c r="I1564" i="1" s="1"/>
  <c r="H1564" i="1"/>
  <c r="I1565" i="1"/>
  <c r="G1576" i="1"/>
  <c r="I1576" i="1" s="1"/>
  <c r="J1576" i="1"/>
  <c r="H1576" i="1"/>
  <c r="H1589" i="1"/>
  <c r="G1589" i="1"/>
  <c r="F126" i="4"/>
  <c r="D125" i="4"/>
  <c r="F401" i="4"/>
  <c r="D373" i="4"/>
  <c r="F165" i="5"/>
  <c r="C1170" i="1"/>
  <c r="H1548" i="1"/>
  <c r="G1551" i="1"/>
  <c r="I1551" i="1" s="1"/>
  <c r="J1551" i="1"/>
  <c r="G1559" i="1"/>
  <c r="I1559" i="1" s="1"/>
  <c r="J1559" i="1"/>
  <c r="G1563" i="1"/>
  <c r="J1565" i="1"/>
  <c r="J1567" i="1"/>
  <c r="J1569" i="1"/>
  <c r="H1629" i="1"/>
  <c r="G1629" i="1"/>
  <c r="H1641" i="1"/>
  <c r="G1641" i="1"/>
  <c r="H1657" i="1"/>
  <c r="G1657" i="1"/>
  <c r="H1669" i="1"/>
  <c r="G1669" i="1"/>
  <c r="H1685" i="1"/>
  <c r="G1685" i="1"/>
  <c r="E7" i="4"/>
  <c r="E230" i="4"/>
  <c r="D226" i="1" s="1"/>
  <c r="E430" i="4"/>
  <c r="E522" i="4"/>
  <c r="D516" i="1" s="1"/>
  <c r="D597" i="4"/>
  <c r="H315" i="9"/>
  <c r="H316" i="9"/>
  <c r="E147" i="5"/>
  <c r="G339" i="9"/>
  <c r="I27" i="3"/>
  <c r="J1541" i="1"/>
  <c r="J1543" i="1"/>
  <c r="J1545" i="1"/>
  <c r="G1566" i="1"/>
  <c r="I1566" i="1" s="1"/>
  <c r="J1566" i="1"/>
  <c r="G1568" i="1"/>
  <c r="I1568" i="1" s="1"/>
  <c r="J1568" i="1"/>
  <c r="G1570" i="1"/>
  <c r="I1570" i="1" s="1"/>
  <c r="J1570" i="1"/>
  <c r="H1604" i="1"/>
  <c r="G1604" i="1"/>
  <c r="H1613" i="1"/>
  <c r="G1613" i="1"/>
  <c r="H1653" i="1"/>
  <c r="G1653" i="1"/>
  <c r="H1665" i="1"/>
  <c r="G1665" i="1"/>
  <c r="H1681" i="1"/>
  <c r="G1681" i="1"/>
  <c r="F8" i="4"/>
  <c r="D7" i="4"/>
  <c r="F98" i="4"/>
  <c r="D82" i="4"/>
  <c r="F170" i="4"/>
  <c r="D164" i="4"/>
  <c r="F246" i="4"/>
  <c r="D230" i="4"/>
  <c r="F274" i="4"/>
  <c r="D273" i="4"/>
  <c r="E321" i="4"/>
  <c r="F532" i="4"/>
  <c r="D522" i="4"/>
  <c r="F536" i="4"/>
  <c r="F572" i="4"/>
  <c r="D571" i="4"/>
  <c r="G314" i="9"/>
  <c r="F89" i="5"/>
  <c r="D88" i="5"/>
  <c r="D69" i="5" s="1"/>
  <c r="G338" i="9"/>
  <c r="E338" i="9" s="1"/>
  <c r="B338" i="9" s="1"/>
  <c r="F203" i="5"/>
  <c r="G1549" i="1"/>
  <c r="I1549" i="1" s="1"/>
  <c r="J1549" i="1"/>
  <c r="G1553" i="1"/>
  <c r="I1553" i="1" s="1"/>
  <c r="J1553" i="1"/>
  <c r="G1557" i="1"/>
  <c r="I1557" i="1" s="1"/>
  <c r="J1557" i="1"/>
  <c r="G1561" i="1"/>
  <c r="I1561" i="1" s="1"/>
  <c r="J1561" i="1"/>
  <c r="G1572" i="1"/>
  <c r="G1579" i="1"/>
  <c r="I1579" i="1" s="1"/>
  <c r="J1579" i="1"/>
  <c r="G1581" i="1"/>
  <c r="I1581" i="1" s="1"/>
  <c r="J1581" i="1"/>
  <c r="H1584" i="1"/>
  <c r="G1584" i="1"/>
  <c r="H1588" i="1"/>
  <c r="G1588" i="1"/>
  <c r="H1592" i="1"/>
  <c r="G1592" i="1"/>
  <c r="H1596" i="1"/>
  <c r="G1596" i="1"/>
  <c r="H1600" i="1"/>
  <c r="G1600" i="1"/>
  <c r="H1609" i="1"/>
  <c r="G1609" i="1"/>
  <c r="H1617" i="1"/>
  <c r="G1617" i="1"/>
  <c r="H1625" i="1"/>
  <c r="G1625" i="1"/>
  <c r="H1637" i="1"/>
  <c r="G1637" i="1"/>
  <c r="H1649" i="1"/>
  <c r="G1649" i="1"/>
  <c r="H1661" i="1"/>
  <c r="G1661" i="1"/>
  <c r="H1677" i="1"/>
  <c r="G1677" i="1"/>
  <c r="F112" i="4"/>
  <c r="D106" i="4"/>
  <c r="F154" i="4"/>
  <c r="D153" i="4"/>
  <c r="F374" i="4"/>
  <c r="D7" i="5"/>
  <c r="F136" i="5"/>
  <c r="F186" i="5"/>
  <c r="D178" i="5"/>
  <c r="G337" i="9"/>
  <c r="E337" i="9" s="1"/>
  <c r="B337" i="9" s="1"/>
  <c r="F197" i="5"/>
  <c r="F220" i="5"/>
  <c r="E219" i="5"/>
  <c r="E177" i="5" s="1"/>
  <c r="F252" i="5"/>
  <c r="C1614" i="1"/>
  <c r="D25" i="8"/>
  <c r="C1602" i="1" s="1"/>
  <c r="F426" i="4"/>
  <c r="F607" i="4"/>
  <c r="F260" i="5"/>
  <c r="G1608" i="1"/>
  <c r="G1612" i="1"/>
  <c r="G1616" i="1"/>
  <c r="G1620" i="1"/>
  <c r="G1624" i="1"/>
  <c r="G1632" i="1"/>
  <c r="G1636" i="1"/>
  <c r="G1640" i="1"/>
  <c r="G1644" i="1"/>
  <c r="G1648" i="1"/>
  <c r="G1652" i="1"/>
  <c r="G1656" i="1"/>
  <c r="G1660" i="1"/>
  <c r="G1664" i="1"/>
  <c r="G1668" i="1"/>
  <c r="G1672" i="1"/>
  <c r="G1676" i="1"/>
  <c r="G1680" i="1"/>
  <c r="G1684" i="1"/>
  <c r="H336" i="9"/>
  <c r="D274" i="5"/>
  <c r="F277" i="5"/>
  <c r="E82" i="4"/>
  <c r="D78" i="1" s="1"/>
  <c r="E164" i="4"/>
  <c r="D160" i="1" s="1"/>
  <c r="E361" i="4"/>
  <c r="E156" i="9"/>
  <c r="B156" i="9" s="1"/>
  <c r="E119" i="5"/>
  <c r="G315" i="9"/>
  <c r="G316" i="9"/>
  <c r="E35" i="6"/>
  <c r="E141" i="6" s="1"/>
  <c r="D51" i="8"/>
  <c r="C1628" i="1" s="1"/>
  <c r="H310" i="9"/>
  <c r="G310" i="9"/>
  <c r="H309" i="9"/>
  <c r="M228" i="9"/>
  <c r="H308" i="9"/>
  <c r="E308" i="9" s="1"/>
  <c r="B308" i="9" s="1"/>
  <c r="L228" i="9"/>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G309" i="9"/>
  <c r="E309" i="9" s="1"/>
  <c r="B309" i="9" s="1"/>
  <c r="G213" i="9"/>
  <c r="E213" i="9" s="1"/>
  <c r="B21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226" i="9"/>
  <c r="E226" i="9" s="1"/>
  <c r="B226" i="9" s="1"/>
  <c r="G224" i="9"/>
  <c r="E224" i="9" s="1"/>
  <c r="B224" i="9" s="1"/>
  <c r="G222" i="9"/>
  <c r="E222" i="9" s="1"/>
  <c r="B222" i="9" s="1"/>
  <c r="G220" i="9"/>
  <c r="E220" i="9" s="1"/>
  <c r="B220" i="9" s="1"/>
  <c r="G218" i="9"/>
  <c r="E218" i="9" s="1"/>
  <c r="B218" i="9" s="1"/>
  <c r="G216" i="9"/>
  <c r="E216" i="9" s="1"/>
  <c r="B216"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L207" i="9"/>
  <c r="F207" i="9" s="1"/>
  <c r="I10" i="9"/>
  <c r="G214" i="9"/>
  <c r="E214" i="9" s="1"/>
  <c r="B214" i="9" s="1"/>
  <c r="G206" i="9"/>
  <c r="E206" i="9" s="1"/>
  <c r="B206" i="9" s="1"/>
  <c r="G198" i="9"/>
  <c r="E198" i="9" s="1"/>
  <c r="B198" i="9" s="1"/>
  <c r="G190" i="9"/>
  <c r="E190" i="9" s="1"/>
  <c r="B190" i="9" s="1"/>
  <c r="G182" i="9"/>
  <c r="E182" i="9" s="1"/>
  <c r="B182" i="9" s="1"/>
  <c r="G211" i="9"/>
  <c r="E211" i="9" s="1"/>
  <c r="B211" i="9" s="1"/>
  <c r="G186" i="9"/>
  <c r="E186" i="9" s="1"/>
  <c r="B186" i="9" s="1"/>
  <c r="G202" i="9"/>
  <c r="E202" i="9" s="1"/>
  <c r="B202" i="9" s="1"/>
  <c r="D35" i="6"/>
  <c r="B125" i="9"/>
  <c r="B149" i="9"/>
  <c r="B165" i="9"/>
  <c r="B172" i="9"/>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B126" i="9"/>
  <c r="B133" i="9"/>
  <c r="B140" i="9"/>
  <c r="B248" i="9"/>
  <c r="B252" i="9"/>
  <c r="B256" i="9"/>
  <c r="B260" i="9"/>
  <c r="E296" i="9"/>
  <c r="B296" i="9" s="1"/>
  <c r="E128" i="9"/>
  <c r="B128" i="9" s="1"/>
  <c r="E136" i="9"/>
  <c r="B136" i="9" s="1"/>
  <c r="E144" i="9"/>
  <c r="B144" i="9" s="1"/>
  <c r="E152" i="9"/>
  <c r="B152" i="9" s="1"/>
  <c r="E160" i="9"/>
  <c r="B160" i="9" s="1"/>
  <c r="E168" i="9"/>
  <c r="B168" i="9" s="1"/>
  <c r="E320" i="9"/>
  <c r="B320" i="9" s="1"/>
  <c r="E328" i="9"/>
  <c r="B328" i="9" s="1"/>
  <c r="E312" i="9"/>
  <c r="B312" i="9" s="1"/>
  <c r="B317" i="9"/>
  <c r="B321" i="9"/>
  <c r="B325" i="9"/>
  <c r="B333" i="9"/>
  <c r="G422" i="1" l="1"/>
  <c r="H422" i="1"/>
  <c r="G642" i="1"/>
  <c r="F228" i="9"/>
  <c r="B228" i="9" s="1"/>
  <c r="E535" i="4"/>
  <c r="E639" i="4" s="1"/>
  <c r="D633" i="1" s="1"/>
  <c r="G578" i="1"/>
  <c r="F202" i="4"/>
  <c r="G198" i="1"/>
  <c r="G174" i="1"/>
  <c r="E310" i="9"/>
  <c r="B310" i="9" s="1"/>
  <c r="G1301" i="1"/>
  <c r="H1301" i="1"/>
  <c r="G1300" i="1"/>
  <c r="H1300" i="1"/>
  <c r="H1252" i="1"/>
  <c r="G1252" i="1"/>
  <c r="F219" i="5"/>
  <c r="E316" i="9"/>
  <c r="B316" i="9" s="1"/>
  <c r="F135" i="5"/>
  <c r="G1125" i="1"/>
  <c r="E314" i="9"/>
  <c r="B314" i="9" s="1"/>
  <c r="H1075" i="1"/>
  <c r="G1075" i="1"/>
  <c r="F70" i="5"/>
  <c r="F12" i="5"/>
  <c r="E7" i="5"/>
  <c r="F7" i="5" s="1"/>
  <c r="H1017" i="1"/>
  <c r="G1024" i="1"/>
  <c r="H1013" i="1"/>
  <c r="G1013" i="1"/>
  <c r="G346" i="9"/>
  <c r="E346" i="9" s="1"/>
  <c r="B346" i="9" s="1"/>
  <c r="I1578" i="1"/>
  <c r="H1571" i="1"/>
  <c r="H1555" i="1"/>
  <c r="C1538" i="1"/>
  <c r="G1538" i="1" s="1"/>
  <c r="H33" i="3"/>
  <c r="I31" i="3"/>
  <c r="D1537" i="1"/>
  <c r="H23" i="3"/>
  <c r="C1074" i="1"/>
  <c r="D6" i="5"/>
  <c r="H22" i="3"/>
  <c r="C1012" i="1"/>
  <c r="F571" i="4"/>
  <c r="C565" i="1"/>
  <c r="F373" i="4"/>
  <c r="C368" i="1"/>
  <c r="G1406" i="1"/>
  <c r="H1406" i="1"/>
  <c r="F35" i="6"/>
  <c r="H28" i="3"/>
  <c r="C1431" i="1"/>
  <c r="E180" i="9"/>
  <c r="B180" i="9" s="1"/>
  <c r="B207" i="9"/>
  <c r="E315" i="9"/>
  <c r="B315" i="9" s="1"/>
  <c r="E360" i="4"/>
  <c r="D356" i="1"/>
  <c r="F361" i="4"/>
  <c r="E251" i="5"/>
  <c r="E176" i="5" s="1"/>
  <c r="F106" i="4"/>
  <c r="C102" i="1"/>
  <c r="F230" i="4"/>
  <c r="C226" i="1"/>
  <c r="E152" i="4"/>
  <c r="F597" i="4"/>
  <c r="C591" i="1"/>
  <c r="E6" i="4"/>
  <c r="D3" i="1"/>
  <c r="G1583" i="1"/>
  <c r="H1583" i="1"/>
  <c r="G348" i="9"/>
  <c r="E348" i="9" s="1"/>
  <c r="D141" i="6"/>
  <c r="F5" i="6"/>
  <c r="H27" i="3"/>
  <c r="C1401" i="1"/>
  <c r="F49" i="4"/>
  <c r="C45" i="1"/>
  <c r="H1614" i="1"/>
  <c r="G1614" i="1"/>
  <c r="F88" i="5"/>
  <c r="C1093" i="1"/>
  <c r="F522" i="4"/>
  <c r="D430" i="4"/>
  <c r="C516" i="1"/>
  <c r="F7" i="4"/>
  <c r="D6" i="4"/>
  <c r="C3" i="1"/>
  <c r="G1259" i="1"/>
  <c r="H1259" i="1"/>
  <c r="H1628" i="1"/>
  <c r="G1628" i="1"/>
  <c r="F119" i="5"/>
  <c r="D1124" i="1"/>
  <c r="F274" i="5"/>
  <c r="C1278" i="1"/>
  <c r="D45" i="8"/>
  <c r="D360" i="4"/>
  <c r="D535" i="4"/>
  <c r="E308" i="4"/>
  <c r="D316" i="1"/>
  <c r="F82" i="4"/>
  <c r="C78" i="1"/>
  <c r="F147" i="5"/>
  <c r="D1152" i="1"/>
  <c r="H1170" i="1"/>
  <c r="G1170" i="1"/>
  <c r="F125" i="4"/>
  <c r="C121" i="1"/>
  <c r="D44" i="8"/>
  <c r="G1409" i="1"/>
  <c r="H1409" i="1"/>
  <c r="F629" i="4"/>
  <c r="C623" i="1"/>
  <c r="H1141" i="1"/>
  <c r="G1141" i="1"/>
  <c r="E179" i="9"/>
  <c r="B179" i="9" s="1"/>
  <c r="I28" i="3"/>
  <c r="D1431" i="1"/>
  <c r="I24" i="3"/>
  <c r="D1181" i="1"/>
  <c r="H1602" i="1"/>
  <c r="G1602" i="1"/>
  <c r="H339" i="9"/>
  <c r="E339" i="9" s="1"/>
  <c r="B339" i="9" s="1"/>
  <c r="D1223" i="1"/>
  <c r="G336" i="9"/>
  <c r="E336" i="9" s="1"/>
  <c r="B336" i="9" s="1"/>
  <c r="F178" i="5"/>
  <c r="D177" i="5"/>
  <c r="C1182" i="1"/>
  <c r="H24" i="9"/>
  <c r="G24" i="9"/>
  <c r="F153" i="4"/>
  <c r="D152" i="4"/>
  <c r="C149" i="1"/>
  <c r="E69" i="5"/>
  <c r="F273" i="4"/>
  <c r="C269" i="1"/>
  <c r="F164" i="4"/>
  <c r="C160" i="1"/>
  <c r="D251" i="5"/>
  <c r="D424" i="1"/>
  <c r="G1260" i="1"/>
  <c r="H1260" i="1"/>
  <c r="H1140" i="1"/>
  <c r="G1140" i="1"/>
  <c r="E345" i="9" l="1"/>
  <c r="I10" i="3" s="1"/>
  <c r="E24" i="9"/>
  <c r="D1180" i="1"/>
  <c r="D529" i="1"/>
  <c r="E640" i="4"/>
  <c r="D634" i="1" s="1"/>
  <c r="G343" i="9"/>
  <c r="E343" i="9" s="1"/>
  <c r="B343" i="9" s="1"/>
  <c r="D1012" i="1"/>
  <c r="H1012" i="1" s="1"/>
  <c r="I22" i="3"/>
  <c r="E6" i="5"/>
  <c r="D1011" i="1" s="1"/>
  <c r="H1538" i="1"/>
  <c r="B24" i="9"/>
  <c r="H149" i="1"/>
  <c r="G149" i="1"/>
  <c r="E417" i="4"/>
  <c r="D412" i="1" s="1"/>
  <c r="D303" i="1"/>
  <c r="G1278" i="1"/>
  <c r="H1278" i="1"/>
  <c r="H3" i="1"/>
  <c r="G3" i="1"/>
  <c r="D639" i="4"/>
  <c r="F430" i="4"/>
  <c r="C424" i="1"/>
  <c r="G1401" i="1"/>
  <c r="H1401" i="1"/>
  <c r="F251" i="5"/>
  <c r="C1255" i="1"/>
  <c r="H25" i="3"/>
  <c r="D299" i="4"/>
  <c r="H18" i="3"/>
  <c r="F152" i="4"/>
  <c r="C148" i="1"/>
  <c r="H1182" i="1"/>
  <c r="G1182" i="1"/>
  <c r="H1223" i="1"/>
  <c r="G1223" i="1"/>
  <c r="H78" i="1"/>
  <c r="G78" i="1"/>
  <c r="F535" i="4"/>
  <c r="D640" i="4"/>
  <c r="C529" i="1"/>
  <c r="D422" i="4"/>
  <c r="H17" i="3"/>
  <c r="F6" i="4"/>
  <c r="C2" i="1"/>
  <c r="G591" i="1"/>
  <c r="H591" i="1"/>
  <c r="H226" i="1"/>
  <c r="G226" i="1"/>
  <c r="I25" i="3"/>
  <c r="D1255" i="1"/>
  <c r="G1431" i="1"/>
  <c r="H1431" i="1"/>
  <c r="G160" i="1"/>
  <c r="H160" i="1"/>
  <c r="I23" i="3"/>
  <c r="D1074" i="1"/>
  <c r="G1074" i="1" s="1"/>
  <c r="D176" i="5"/>
  <c r="G299" i="9" s="1"/>
  <c r="H24" i="3"/>
  <c r="C1181" i="1"/>
  <c r="F177" i="5"/>
  <c r="G623" i="1"/>
  <c r="H623" i="1"/>
  <c r="K1481" i="9"/>
  <c r="G344" i="9"/>
  <c r="E344" i="9" s="1"/>
  <c r="B344" i="9" s="1"/>
  <c r="I39" i="3"/>
  <c r="C1621" i="1"/>
  <c r="H19" i="9"/>
  <c r="E19" i="9" s="1"/>
  <c r="B19" i="9" s="1"/>
  <c r="D418" i="4"/>
  <c r="F360" i="4"/>
  <c r="C355" i="1"/>
  <c r="D417" i="4"/>
  <c r="H1124" i="1"/>
  <c r="G1124" i="1"/>
  <c r="H1093" i="1"/>
  <c r="G1093" i="1"/>
  <c r="H45" i="1"/>
  <c r="G45" i="1"/>
  <c r="H565" i="1"/>
  <c r="G565" i="1"/>
  <c r="F69" i="5"/>
  <c r="H121" i="1"/>
  <c r="G121" i="1"/>
  <c r="H1152" i="1"/>
  <c r="G1152" i="1"/>
  <c r="G316" i="1"/>
  <c r="H316" i="1"/>
  <c r="C1622" i="1"/>
  <c r="I40" i="3"/>
  <c r="H516" i="1"/>
  <c r="G516" i="1"/>
  <c r="F141" i="6"/>
  <c r="C1537" i="1"/>
  <c r="H31" i="3"/>
  <c r="H102" i="1"/>
  <c r="G102" i="1"/>
  <c r="H356" i="1"/>
  <c r="G356" i="1"/>
  <c r="C1011" i="1"/>
  <c r="H269" i="1"/>
  <c r="G269" i="1"/>
  <c r="E347" i="9"/>
  <c r="B348" i="9"/>
  <c r="I17" i="3"/>
  <c r="E422" i="4"/>
  <c r="D2" i="1"/>
  <c r="E299" i="4"/>
  <c r="I18" i="3"/>
  <c r="D148" i="1"/>
  <c r="E418" i="4"/>
  <c r="D413" i="1" s="1"/>
  <c r="D355" i="1"/>
  <c r="G368" i="1"/>
  <c r="H368" i="1"/>
  <c r="H1074" i="1" l="1"/>
  <c r="G306" i="9"/>
  <c r="E306" i="9" s="1"/>
  <c r="B306" i="9" s="1"/>
  <c r="F6" i="5"/>
  <c r="H299" i="9"/>
  <c r="E299" i="9" s="1"/>
  <c r="B299" i="9" s="1"/>
  <c r="G1012" i="1"/>
  <c r="G1537" i="1"/>
  <c r="H1537" i="1"/>
  <c r="H2" i="1"/>
  <c r="G2" i="1"/>
  <c r="G1255" i="1"/>
  <c r="H1255" i="1"/>
  <c r="H9" i="3"/>
  <c r="G303" i="1"/>
  <c r="H303" i="1"/>
  <c r="H1622" i="1"/>
  <c r="G1622" i="1"/>
  <c r="F176" i="5"/>
  <c r="C1180" i="1"/>
  <c r="H8" i="3" s="1"/>
  <c r="D300" i="4"/>
  <c r="H424" i="1"/>
  <c r="G424" i="1"/>
  <c r="H1621" i="1"/>
  <c r="G1621" i="1"/>
  <c r="H11" i="3"/>
  <c r="D643" i="4"/>
  <c r="F422" i="4"/>
  <c r="C417" i="1"/>
  <c r="E423" i="4"/>
  <c r="E301" i="4"/>
  <c r="D297" i="1" s="1"/>
  <c r="D295" i="1"/>
  <c r="F418" i="4"/>
  <c r="C413" i="1"/>
  <c r="G529" i="1"/>
  <c r="H529" i="1"/>
  <c r="D301" i="4"/>
  <c r="F299" i="4"/>
  <c r="D423" i="4"/>
  <c r="C295" i="1"/>
  <c r="E643" i="4"/>
  <c r="D417" i="1"/>
  <c r="H355" i="1"/>
  <c r="G355" i="1"/>
  <c r="E300" i="4"/>
  <c r="D296" i="1" s="1"/>
  <c r="H1011" i="1"/>
  <c r="G1011" i="1"/>
  <c r="F417" i="4"/>
  <c r="C412" i="1"/>
  <c r="G1181" i="1"/>
  <c r="H1181" i="1"/>
  <c r="F640" i="4"/>
  <c r="C634" i="1"/>
  <c r="H148" i="1"/>
  <c r="G148" i="1"/>
  <c r="F639" i="4"/>
  <c r="C633" i="1"/>
  <c r="E342" i="9"/>
  <c r="K3" i="9" l="1"/>
  <c r="I9" i="3"/>
  <c r="F300" i="4"/>
  <c r="C296" i="1"/>
  <c r="D637" i="1"/>
  <c r="G413" i="1"/>
  <c r="H413" i="1"/>
  <c r="E644" i="4"/>
  <c r="E425" i="4"/>
  <c r="D420" i="1" s="1"/>
  <c r="D418" i="1"/>
  <c r="H20" i="9"/>
  <c r="F643" i="4"/>
  <c r="C637" i="1"/>
  <c r="G633" i="1"/>
  <c r="H633" i="1"/>
  <c r="G634" i="1"/>
  <c r="H634" i="1"/>
  <c r="H412" i="1"/>
  <c r="G412" i="1"/>
  <c r="N3" i="9"/>
  <c r="I11" i="3"/>
  <c r="G295" i="1"/>
  <c r="H295" i="1"/>
  <c r="D644" i="4"/>
  <c r="D425" i="4"/>
  <c r="F423" i="4"/>
  <c r="C418" i="1"/>
  <c r="G20" i="9"/>
  <c r="D424" i="4"/>
  <c r="H1180" i="1"/>
  <c r="G1180" i="1"/>
  <c r="M3" i="9"/>
  <c r="E424" i="4"/>
  <c r="D419" i="1" s="1"/>
  <c r="F301" i="4"/>
  <c r="C297" i="1"/>
  <c r="H417" i="1"/>
  <c r="G417" i="1"/>
  <c r="E20" i="9" l="1"/>
  <c r="B20" i="9" s="1"/>
  <c r="F644" i="4"/>
  <c r="D646" i="4"/>
  <c r="C638" i="1"/>
  <c r="G637" i="1"/>
  <c r="H637" i="1"/>
  <c r="D645" i="4"/>
  <c r="E646" i="4"/>
  <c r="D638" i="1"/>
  <c r="E645" i="4"/>
  <c r="H334" i="9"/>
  <c r="G334" i="9"/>
  <c r="F424" i="4"/>
  <c r="C419" i="1"/>
  <c r="F425" i="4"/>
  <c r="C420" i="1"/>
  <c r="H296" i="1"/>
  <c r="G296" i="1"/>
  <c r="G297" i="1"/>
  <c r="H297" i="1"/>
  <c r="G418" i="1"/>
  <c r="H418" i="1"/>
  <c r="F645" i="4" l="1"/>
  <c r="D649" i="4"/>
  <c r="C639" i="1"/>
  <c r="H419" i="1"/>
  <c r="G419" i="1"/>
  <c r="G420" i="1"/>
  <c r="H420" i="1"/>
  <c r="E334" i="9"/>
  <c r="E650" i="4"/>
  <c r="D640" i="1"/>
  <c r="G638" i="1"/>
  <c r="H638" i="1"/>
  <c r="F646" i="4"/>
  <c r="D650" i="4"/>
  <c r="C640" i="1"/>
  <c r="E649" i="4"/>
  <c r="D639" i="1"/>
  <c r="G297" i="9" l="1"/>
  <c r="E297" i="9" s="1"/>
  <c r="B297" i="9" s="1"/>
  <c r="G639" i="1"/>
  <c r="H639" i="1"/>
  <c r="F650" i="4"/>
  <c r="H20" i="3"/>
  <c r="C644" i="1"/>
  <c r="I20" i="3"/>
  <c r="D644" i="1"/>
  <c r="I19" i="3"/>
  <c r="D643" i="1"/>
  <c r="B334" i="9"/>
  <c r="E298" i="9"/>
  <c r="I8" i="3" s="1"/>
  <c r="F649" i="4"/>
  <c r="H19" i="3"/>
  <c r="C643" i="1"/>
  <c r="G640" i="1"/>
  <c r="H640" i="1"/>
  <c r="H7" i="3" l="1"/>
  <c r="J3" i="9" s="1"/>
  <c r="G643" i="1"/>
  <c r="H643" i="1"/>
  <c r="G644" i="1"/>
  <c r="H644" i="1"/>
  <c r="G295" i="9" l="1"/>
  <c r="L293" i="9"/>
  <c r="F293" i="9" s="1"/>
  <c r="G18" i="9"/>
  <c r="H295" i="9"/>
  <c r="J17" i="9"/>
  <c r="H16" i="9"/>
  <c r="I13" i="9"/>
  <c r="J8" i="9"/>
  <c r="H18" i="9"/>
  <c r="I5" i="9"/>
  <c r="G15" i="9"/>
  <c r="K11" i="9"/>
  <c r="I8" i="9"/>
  <c r="K9" i="9"/>
  <c r="J5" i="9"/>
  <c r="J9" i="9"/>
  <c r="H22" i="9"/>
  <c r="I17" i="9"/>
  <c r="G21" i="9"/>
  <c r="L15" i="9"/>
  <c r="G17" i="9"/>
  <c r="J10" i="9"/>
  <c r="K5" i="9"/>
  <c r="K8" i="9"/>
  <c r="I12" i="9"/>
  <c r="J7" i="9"/>
  <c r="K13" i="9"/>
  <c r="I7" i="9"/>
  <c r="J13" i="9"/>
  <c r="I6" i="9"/>
  <c r="H21" i="9"/>
  <c r="G16" i="9"/>
  <c r="H15" i="9"/>
  <c r="K12" i="9"/>
  <c r="M16" i="9"/>
  <c r="I9" i="9"/>
  <c r="J11" i="9"/>
  <c r="K6" i="9"/>
  <c r="I11" i="9"/>
  <c r="J6" i="9"/>
  <c r="K7" i="9"/>
  <c r="M15" i="9"/>
  <c r="H17" i="9"/>
  <c r="L16" i="9"/>
  <c r="J12" i="9"/>
  <c r="K10" i="9"/>
  <c r="G22" i="9"/>
  <c r="E295" i="9" l="1"/>
  <c r="B295" i="9" s="1"/>
  <c r="E22" i="9"/>
  <c r="B22" i="9" s="1"/>
  <c r="E16" i="9"/>
  <c r="E9" i="9"/>
  <c r="B9" i="9" s="1"/>
  <c r="E13" i="9"/>
  <c r="B13" i="9" s="1"/>
  <c r="E11" i="9"/>
  <c r="B11" i="9" s="1"/>
  <c r="E8" i="9"/>
  <c r="B8" i="9" s="1"/>
  <c r="E17" i="9"/>
  <c r="B17" i="9" s="1"/>
  <c r="F16" i="9"/>
  <c r="E7" i="9"/>
  <c r="B7" i="9" s="1"/>
  <c r="F15" i="9"/>
  <c r="E21" i="9"/>
  <c r="B21" i="9" s="1"/>
  <c r="E15" i="9"/>
  <c r="E18" i="9"/>
  <c r="B18" i="9" s="1"/>
  <c r="E6" i="9"/>
  <c r="B6" i="9" s="1"/>
  <c r="E10" i="9"/>
  <c r="B10" i="9" s="1"/>
  <c r="E5" i="9"/>
  <c r="F23" i="9"/>
  <c r="B293" i="9"/>
  <c r="E12" i="9"/>
  <c r="B12" i="9" s="1"/>
  <c r="E23" i="9"/>
  <c r="I7" i="3" s="1"/>
  <c r="B16" i="9" l="1"/>
  <c r="F14" i="9"/>
  <c r="F3" i="9" s="1"/>
  <c r="B5" i="9"/>
  <c r="E4" i="9"/>
  <c r="E14" i="9"/>
  <c r="I13" i="3" s="1"/>
  <c r="B15" i="9"/>
  <c r="E3" i="9" l="1"/>
</calcChain>
</file>

<file path=xl/sharedStrings.xml><?xml version="1.0" encoding="utf-8"?>
<sst xmlns="http://schemas.openxmlformats.org/spreadsheetml/2006/main" count="4733" uniqueCount="3656">
  <si>
    <t>Obveznik:</t>
  </si>
  <si>
    <t>50993 - HŽ INFRASTRUKTURA d.o.o.</t>
  </si>
  <si>
    <t>Razina:</t>
  </si>
  <si>
    <t>41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</si>
  <si>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</si>
  <si>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</si>
  <si>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</si>
  <si>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</si>
  <si>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</si>
  <si>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</si>
  <si>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</si>
  <si>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</si>
  <si>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</si>
  <si>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</si>
  <si>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</si>
  <si>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</si>
  <si>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</si>
  <si>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</si>
  <si>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</si>
  <si>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</si>
  <si>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</si>
  <si>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</si>
  <si>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</si>
  <si>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</si>
  <si>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</si>
  <si>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</si>
  <si>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</si>
  <si>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</si>
  <si>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</si>
  <si>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</si>
  <si>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</si>
  <si>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</si>
  <si>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</si>
  <si>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</si>
  <si>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</si>
  <si>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</si>
  <si>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</si>
  <si>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</si>
  <si>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</si>
  <si>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</si>
  <si>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</si>
  <si>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</si>
  <si>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</si>
  <si>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</si>
  <si>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</si>
  <si>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</si>
  <si>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</si>
  <si>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</si>
  <si>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</si>
  <si>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</si>
  <si>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</si>
  <si>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</si>
  <si>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</si>
  <si>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</si>
  <si>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</si>
  <si>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</si>
  <si>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</si>
  <si>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</si>
  <si>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</si>
  <si>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</si>
  <si>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</si>
  <si>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</si>
  <si>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</si>
  <si>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</si>
  <si>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</si>
  <si>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</si>
  <si>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</si>
  <si>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</si>
  <si>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</si>
  <si>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</si>
  <si>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</si>
  <si>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</si>
  <si>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</si>
  <si>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</si>
  <si>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</si>
  <si>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</si>
  <si>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</si>
  <si>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</si>
  <si>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</si>
  <si>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</si>
  <si>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</si>
  <si>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</si>
  <si>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</si>
  <si>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</si>
  <si>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</si>
  <si>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</si>
  <si>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</si>
  <si>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</si>
  <si>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</si>
  <si>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</si>
  <si>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</si>
  <si>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</si>
  <si>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</si>
  <si>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</si>
  <si>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</si>
  <si>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</si>
  <si>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</si>
  <si>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</si>
  <si>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</si>
  <si>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</si>
  <si>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</si>
  <si>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</si>
  <si>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</si>
  <si>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</si>
  <si>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</si>
  <si>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</si>
  <si>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</si>
  <si>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</si>
  <si>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</si>
  <si>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</si>
  <si>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</si>
  <si>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</si>
  <si>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</si>
  <si>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</si>
  <si>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</si>
  <si>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</si>
  <si>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</si>
  <si>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</si>
  <si>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</si>
  <si>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</si>
  <si>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</si>
  <si>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</si>
  <si>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</si>
  <si>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</si>
  <si>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</si>
  <si>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</si>
  <si>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</si>
  <si>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</si>
  <si>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</si>
  <si>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</si>
  <si>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</si>
  <si>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</si>
  <si>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</si>
  <si>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</si>
  <si>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</si>
  <si>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</si>
  <si>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</si>
  <si>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</si>
  <si>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</si>
  <si>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</si>
  <si>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</si>
  <si>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</si>
  <si>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</si>
  <si>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</si>
  <si>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</si>
  <si>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</si>
  <si>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</si>
  <si>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</si>
  <si>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</si>
  <si>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</si>
  <si>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</si>
  <si>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</si>
  <si>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</si>
  <si>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</si>
  <si>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</si>
  <si>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</si>
  <si>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</si>
  <si>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</si>
  <si>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</si>
  <si>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</si>
  <si>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</si>
  <si>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</si>
  <si>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</si>
  <si>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</si>
  <si>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</si>
  <si>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</si>
  <si>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</si>
  <si>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</si>
  <si>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</si>
  <si>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</si>
  <si>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</si>
  <si>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</si>
  <si>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</si>
  <si>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</si>
  <si>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</si>
  <si>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</si>
  <si>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</si>
  <si>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</si>
  <si>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</si>
  <si>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</si>
  <si>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</si>
  <si>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</si>
  <si>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</si>
  <si>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</si>
  <si>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</si>
  <si>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</si>
  <si>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</si>
  <si>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</si>
  <si>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</si>
  <si>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</si>
  <si>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</si>
  <si>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</si>
  <si>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</si>
  <si>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</si>
  <si>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</si>
  <si>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</si>
  <si>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</si>
  <si>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</si>
  <si>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</si>
  <si>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</si>
  <si>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</si>
  <si>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</si>
  <si>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</si>
  <si>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</si>
  <si>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</si>
  <si>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</si>
  <si>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</si>
  <si>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</si>
  <si>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</si>
  <si>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</si>
  <si>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</si>
  <si>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</si>
  <si>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</si>
  <si>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</si>
  <si>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</si>
  <si>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</si>
  <si>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</si>
  <si>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</si>
  <si>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</si>
  <si>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</si>
  <si>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</si>
  <si>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</si>
  <si>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</si>
  <si>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</si>
  <si>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</si>
  <si>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</si>
  <si>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</si>
  <si>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</si>
  <si>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</si>
  <si>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</si>
  <si>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</si>
  <si>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</si>
  <si>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</si>
  <si>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</si>
  <si>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</si>
  <si>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</si>
  <si>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</si>
  <si>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</si>
  <si>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</si>
  <si>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</si>
  <si>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</si>
  <si>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</si>
  <si>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</si>
  <si>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</si>
  <si>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</si>
  <si>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</si>
  <si>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</si>
  <si>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</si>
  <si>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</si>
  <si>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</si>
  <si>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</si>
  <si>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</si>
  <si>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</si>
  <si>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</si>
  <si>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</si>
  <si>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</si>
  <si>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</si>
  <si>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</si>
  <si>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</si>
  <si>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</si>
  <si>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</si>
  <si>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</si>
  <si>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</si>
  <si>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</si>
  <si>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</si>
  <si>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</si>
  <si>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</si>
  <si>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</si>
  <si>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</si>
  <si>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</si>
  <si>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</si>
  <si>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</si>
  <si>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</si>
  <si>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</si>
  <si>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</si>
  <si>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</si>
  <si>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</si>
  <si>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</si>
  <si>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</si>
  <si>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</si>
  <si>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</si>
  <si>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</si>
  <si>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</si>
  <si>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</si>
  <si>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</si>
  <si>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</si>
  <si>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</si>
  <si>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</si>
  <si>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</si>
  <si>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</si>
  <si>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</si>
  <si>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</si>
  <si>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</si>
  <si>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</si>
  <si>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</si>
  <si>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</si>
  <si>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</si>
  <si>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</si>
  <si>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</si>
  <si>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</si>
  <si>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</si>
  <si>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</si>
  <si>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</si>
  <si>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</si>
  <si>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</si>
  <si>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</si>
  <si>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</si>
  <si>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</si>
  <si>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</si>
  <si>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</si>
  <si>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</si>
  <si>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</si>
  <si>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</si>
  <si>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</si>
  <si>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</si>
  <si>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</si>
  <si>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</si>
  <si>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</si>
  <si>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</si>
  <si>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</si>
  <si>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</si>
  <si>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</si>
  <si>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</si>
  <si>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</si>
  <si>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</si>
  <si>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</si>
  <si>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</si>
  <si>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</si>
  <si>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</si>
  <si>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</si>
  <si>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</si>
  <si>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</si>
  <si>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</si>
  <si>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</si>
  <si>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</si>
  <si>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</si>
  <si>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</si>
  <si>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</si>
  <si>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</si>
  <si>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</si>
  <si>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</si>
  <si>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</si>
  <si>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</si>
  <si>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</si>
  <si>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</si>
  <si>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</si>
  <si>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</si>
  <si>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</si>
  <si>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</si>
  <si>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</si>
  <si>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</si>
  <si>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</si>
  <si>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</si>
  <si>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</si>
  <si>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</si>
  <si>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</si>
  <si>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</si>
  <si>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</si>
  <si>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</si>
  <si>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</si>
  <si>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</si>
  <si>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</si>
  <si>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</si>
  <si>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</si>
  <si>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</si>
  <si>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</si>
  <si>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</si>
  <si>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</si>
  <si>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</si>
  <si>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</si>
  <si>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</si>
  <si>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</si>
  <si>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</si>
  <si>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</si>
  <si>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</si>
  <si>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</si>
  <si>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</si>
  <si>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</si>
  <si>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</si>
  <si>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</si>
  <si>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</si>
  <si>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</si>
  <si>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</si>
  <si>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</si>
  <si>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</si>
  <si>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</si>
  <si>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</si>
  <si>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</si>
  <si>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</si>
  <si>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</si>
  <si>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</si>
  <si>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</si>
  <si>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</si>
  <si>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</si>
  <si>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</si>
  <si>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</si>
  <si>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</si>
  <si>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</si>
  <si>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</si>
  <si>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</si>
  <si>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</si>
  <si>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</si>
  <si>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</si>
  <si>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</si>
  <si>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</si>
  <si>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</si>
  <si>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</si>
  <si>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</si>
  <si>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</si>
  <si>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</si>
  <si>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</si>
  <si>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</si>
  <si>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</si>
  <si>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</si>
  <si>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</si>
  <si>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</si>
  <si>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</si>
  <si>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</si>
  <si>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</si>
  <si>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</si>
  <si>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</si>
  <si>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</si>
  <si>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</si>
  <si>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</si>
  <si>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</si>
  <si>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</si>
  <si>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</si>
  <si>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</si>
  <si>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</si>
  <si>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</si>
  <si>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</si>
  <si>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</si>
  <si>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</si>
  <si>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</si>
  <si>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</si>
  <si>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</si>
  <si>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</si>
  <si>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</si>
  <si>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</si>
  <si>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</si>
  <si>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</si>
  <si>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</si>
  <si>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</si>
  <si>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</si>
  <si>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</si>
  <si>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</si>
  <si>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</si>
  <si>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</si>
  <si>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</si>
  <si>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</si>
  <si>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</si>
  <si>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</si>
  <si>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</si>
  <si>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</si>
  <si>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</si>
  <si>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</si>
  <si>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</si>
  <si>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</si>
  <si>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</si>
  <si>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</si>
  <si>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</si>
  <si>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</si>
  <si>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</si>
  <si>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</si>
  <si>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</si>
  <si>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</si>
  <si>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</si>
  <si>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</si>
  <si>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</si>
  <si>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</si>
  <si>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</si>
  <si>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</si>
  <si>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</si>
  <si>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</si>
  <si>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</si>
  <si>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</si>
  <si>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</si>
  <si>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</si>
  <si>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</si>
  <si>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</si>
  <si>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</si>
  <si>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</si>
  <si>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</si>
  <si>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</si>
  <si>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</si>
  <si>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</si>
  <si>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</si>
  <si>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</si>
  <si>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</si>
  <si>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</si>
  <si>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</si>
  <si>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</si>
  <si>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</si>
  <si>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</si>
  <si>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</si>
  <si>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</si>
  <si>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</si>
  <si>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</si>
  <si>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</si>
  <si>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</si>
  <si>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</si>
  <si>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</si>
  <si>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</si>
  <si>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</si>
  <si>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</si>
  <si>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</si>
  <si>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</si>
  <si>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</si>
  <si>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</si>
  <si>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</si>
  <si>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</si>
  <si>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</si>
  <si>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</si>
  <si>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</si>
  <si>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</si>
  <si>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</si>
  <si>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</si>
  <si>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</si>
  <si>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</si>
  <si>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</si>
  <si>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</si>
  <si>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</si>
  <si>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</si>
  <si>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</si>
  <si>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</si>
  <si>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</si>
  <si>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</si>
  <si>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</si>
  <si>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</si>
  <si>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</si>
  <si>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</si>
  <si>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</si>
  <si>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</si>
  <si>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</si>
  <si>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</si>
  <si>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</si>
  <si>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</si>
  <si>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</si>
  <si>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</si>
  <si>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</si>
  <si>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</si>
  <si>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</si>
  <si>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</si>
  <si>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</si>
  <si>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</si>
  <si>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</si>
  <si>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</si>
  <si>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</si>
  <si>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</si>
  <si>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</si>
  <si>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</si>
  <si>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</si>
  <si>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</si>
  <si>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</si>
  <si>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</si>
  <si>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</si>
  <si>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</si>
  <si>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</si>
  <si>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</si>
  <si>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</si>
  <si>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</si>
  <si>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</si>
  <si>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</si>
  <si>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</si>
  <si>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</si>
  <si>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</si>
  <si>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</si>
  <si>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</si>
  <si>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</si>
  <si>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</si>
  <si>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</si>
  <si>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</si>
  <si>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</si>
  <si>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</si>
  <si>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</si>
  <si>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</si>
  <si>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</si>
  <si>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</si>
  <si>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</si>
  <si>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</si>
  <si>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</si>
  <si>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</si>
  <si>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</si>
  <si>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</si>
  <si>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</si>
  <si>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</si>
  <si>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</si>
  <si>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</si>
  <si>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</si>
  <si>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</si>
  <si>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</si>
  <si>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</si>
  <si>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</si>
  <si>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</si>
  <si>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</si>
  <si>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</si>
  <si>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</si>
  <si>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</si>
  <si>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</si>
  <si>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</si>
  <si>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</si>
  <si>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</si>
  <si>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</si>
  <si>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</si>
  <si>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</si>
  <si>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</si>
  <si>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</si>
  <si>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</si>
  <si>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</si>
  <si>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</si>
  <si>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</si>
  <si>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</si>
  <si>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</si>
  <si>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</si>
  <si>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</si>
  <si>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</si>
  <si>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</si>
  <si>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</si>
  <si>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</si>
  <si>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</si>
  <si>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</si>
  <si>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</si>
  <si>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</si>
  <si>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</si>
  <si>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</si>
  <si>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</si>
  <si>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</si>
  <si>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</si>
  <si>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</si>
  <si>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</si>
  <si>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</si>
  <si>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</si>
  <si>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</si>
  <si>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</si>
  <si>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</si>
  <si>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</si>
  <si>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</si>
  <si>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</si>
  <si>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</si>
  <si>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</si>
  <si>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</si>
  <si>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</si>
  <si>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</si>
  <si>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</si>
  <si>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</si>
  <si>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</si>
  <si>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</si>
  <si>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</si>
  <si>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</si>
  <si>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</si>
  <si>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</si>
  <si>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</si>
  <si>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</si>
  <si>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</si>
  <si>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</si>
  <si>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</si>
  <si>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</si>
  <si>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</si>
  <si>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</si>
  <si>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</si>
  <si>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</si>
  <si>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</si>
  <si>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</si>
  <si>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</si>
  <si>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</si>
  <si>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</si>
  <si>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</si>
  <si>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</si>
  <si>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</si>
  <si>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</si>
  <si>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</si>
  <si>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</si>
  <si>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</si>
  <si>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</si>
  <si>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</si>
  <si>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</si>
  <si>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</si>
  <si>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</si>
  <si>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</si>
  <si>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</si>
  <si>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</si>
  <si>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</si>
  <si>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</si>
  <si>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</si>
  <si>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</si>
  <si>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</si>
  <si>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</si>
  <si>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</si>
  <si>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</si>
  <si>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</si>
  <si>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</si>
  <si>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</si>
  <si>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</si>
  <si>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</si>
  <si>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</si>
  <si>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</si>
  <si>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</si>
  <si>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</si>
  <si>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</si>
  <si>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</si>
  <si>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</si>
  <si>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</si>
  <si>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</si>
  <si>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</si>
  <si>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</si>
  <si>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</si>
  <si>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</si>
  <si>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</si>
  <si>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</si>
  <si>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</si>
  <si>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</si>
  <si>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</si>
  <si>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</si>
  <si>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</si>
  <si>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</si>
  <si>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</si>
  <si>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</si>
  <si>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</si>
  <si>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</si>
  <si>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</si>
  <si>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</si>
  <si>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</si>
  <si>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</si>
  <si>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</si>
  <si>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</si>
  <si>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</si>
  <si>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</si>
  <si>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</si>
  <si>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</si>
  <si>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</si>
  <si>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</si>
  <si>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</si>
  <si>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</si>
  <si>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</si>
  <si>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</si>
  <si>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</si>
  <si>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</si>
  <si>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</si>
  <si>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</si>
  <si>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</si>
  <si>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</si>
  <si>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</si>
  <si>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</si>
  <si>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</si>
  <si>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</si>
  <si>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</si>
  <si>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</si>
  <si>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</si>
  <si>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</si>
  <si>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</si>
  <si>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</si>
  <si>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</si>
  <si>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</si>
  <si>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</si>
  <si>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</si>
  <si>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</si>
  <si>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</si>
  <si>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</si>
  <si>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</si>
  <si>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</si>
  <si>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</si>
  <si>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</si>
  <si>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</si>
  <si>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</si>
  <si>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</si>
  <si>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</si>
  <si>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</si>
  <si>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</si>
  <si>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</si>
  <si>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</si>
  <si>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</si>
  <si>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</si>
  <si>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</si>
  <si>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</si>
  <si>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</si>
  <si>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</si>
  <si>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</si>
  <si>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</si>
  <si>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</si>
  <si>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</si>
  <si>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</si>
  <si>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</si>
  <si>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</si>
  <si>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</si>
  <si>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</si>
  <si>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</si>
  <si>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</si>
  <si>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</si>
  <si>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</si>
  <si>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</si>
  <si>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</si>
  <si>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</si>
  <si>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</si>
  <si>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</si>
  <si>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</si>
  <si>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</si>
  <si>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</si>
  <si>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</si>
  <si>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</si>
  <si>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</si>
  <si>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</si>
  <si>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</si>
  <si>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</si>
  <si>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</si>
  <si>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</si>
  <si>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</si>
  <si>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</si>
  <si>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</si>
  <si>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</si>
  <si>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</si>
  <si>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</si>
  <si>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</si>
  <si>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</si>
  <si>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</si>
  <si>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</si>
  <si>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</si>
  <si>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</si>
  <si>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</si>
  <si>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</si>
  <si>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</si>
  <si>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</si>
  <si>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</si>
  <si>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</si>
  <si>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</si>
  <si>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</si>
  <si>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</si>
  <si>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</si>
  <si>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</si>
  <si>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</si>
  <si>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</si>
  <si>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</si>
  <si>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</si>
  <si>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</si>
  <si>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</si>
  <si>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</si>
  <si>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</si>
  <si>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</si>
  <si>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</si>
  <si>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</si>
  <si>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</si>
  <si>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</si>
  <si>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</si>
  <si>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</si>
  <si>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</si>
  <si>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</si>
  <si>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</si>
  <si>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</si>
  <si>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</si>
  <si>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</si>
  <si>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</si>
  <si>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</si>
  <si>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</si>
  <si>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</si>
  <si>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</si>
  <si>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</si>
  <si>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</si>
  <si>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</si>
  <si>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</si>
  <si>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</si>
  <si>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</si>
  <si>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</si>
  <si>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</si>
  <si>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</si>
  <si>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</si>
  <si>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</si>
  <si>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</si>
  <si>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</si>
  <si>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</si>
  <si>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</si>
  <si>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</si>
  <si>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</si>
  <si>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</si>
  <si>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</si>
  <si>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</si>
  <si>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</si>
  <si>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</si>
  <si>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</si>
  <si>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</si>
  <si>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</si>
  <si>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</si>
  <si>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</si>
  <si>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</si>
  <si>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</si>
  <si>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</si>
  <si>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</si>
  <si>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</si>
  <si>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</si>
  <si>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</si>
  <si>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</si>
  <si>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</si>
  <si>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</si>
  <si>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</si>
  <si>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</si>
  <si>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</si>
  <si>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</si>
  <si>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</si>
  <si>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</si>
  <si>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</si>
  <si>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</si>
  <si>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</si>
  <si>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</si>
  <si>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</si>
  <si>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</si>
  <si>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</si>
  <si>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</si>
  <si>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</si>
  <si>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</si>
  <si>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</si>
  <si>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</si>
  <si>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</si>
  <si>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</si>
  <si>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</si>
  <si>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</si>
  <si>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</si>
  <si>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</si>
  <si>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</si>
  <si>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</si>
  <si>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</si>
  <si>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</si>
  <si>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</si>
  <si>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</si>
  <si>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</si>
  <si>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</si>
  <si>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</si>
  <si>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</si>
  <si>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</si>
  <si>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</si>
  <si>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</si>
  <si>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</si>
  <si>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</si>
  <si>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</si>
  <si>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</si>
  <si>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</si>
  <si>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</si>
  <si>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</si>
  <si>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</si>
  <si>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</si>
  <si>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</si>
  <si>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</si>
  <si>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</si>
  <si>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</si>
  <si>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</si>
  <si>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</si>
  <si>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</si>
  <si>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</si>
  <si>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</si>
  <si>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</si>
  <si>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</si>
  <si>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</si>
  <si>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</si>
  <si>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</si>
  <si>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</si>
  <si>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</si>
  <si>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</si>
  <si>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</si>
  <si>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</si>
  <si>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</si>
  <si>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</si>
  <si>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</si>
  <si>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</si>
  <si>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</si>
  <si>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</si>
  <si>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</si>
  <si>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</si>
  <si>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</si>
  <si>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</si>
  <si>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</si>
  <si>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</si>
  <si>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</si>
  <si>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</si>
  <si>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</si>
  <si>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</si>
  <si>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</si>
  <si>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</si>
  <si>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</si>
  <si>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</si>
  <si>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</si>
  <si>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</si>
  <si>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</si>
  <si>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</si>
  <si>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</si>
  <si>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</si>
  <si>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</si>
  <si>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</si>
  <si>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</si>
  <si>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</si>
  <si>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</si>
  <si>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</si>
  <si>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</si>
  <si>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</si>
  <si>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</si>
  <si>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</si>
  <si>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</si>
  <si>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</si>
  <si>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</si>
  <si>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</si>
  <si>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</si>
  <si>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</si>
  <si>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</si>
  <si>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</si>
  <si>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</si>
  <si>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</si>
  <si>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</si>
  <si>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</si>
  <si>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</si>
  <si>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</si>
  <si>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</si>
  <si>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</si>
  <si>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</si>
  <si>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</si>
  <si>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</si>
  <si>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</si>
  <si>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</si>
  <si>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</si>
  <si>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</si>
  <si>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</si>
  <si>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</si>
  <si>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</si>
  <si>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</si>
  <si>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</si>
  <si>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</si>
  <si>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</si>
  <si>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</si>
  <si>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</si>
  <si>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</si>
  <si>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</si>
  <si>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</si>
  <si>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</si>
  <si>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</si>
  <si>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</si>
  <si>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</si>
  <si>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</si>
  <si>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</si>
  <si>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</si>
  <si>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</si>
  <si>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</si>
  <si>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</si>
  <si>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</si>
  <si>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</si>
  <si>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</si>
  <si>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</si>
  <si>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</si>
  <si>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</si>
  <si>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</si>
  <si>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</si>
  <si>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</si>
  <si>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</si>
  <si>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</si>
  <si>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</si>
  <si>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</si>
  <si>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</si>
  <si>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</si>
  <si>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</si>
  <si>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</si>
  <si>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</si>
  <si>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</si>
  <si>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</si>
  <si>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</si>
  <si>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</si>
  <si>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</si>
  <si>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</si>
  <si>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</si>
  <si>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</si>
  <si>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</si>
  <si>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</si>
  <si>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</si>
  <si>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</si>
  <si>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</si>
  <si>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</si>
  <si>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</si>
  <si>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</si>
  <si>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</si>
  <si>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</si>
  <si>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</si>
  <si>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</si>
  <si>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</si>
  <si>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</si>
  <si>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</si>
  <si>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</si>
  <si>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</si>
  <si>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</si>
  <si>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</si>
  <si>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</si>
  <si>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</si>
  <si>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</si>
  <si>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</si>
  <si>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</si>
  <si>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</si>
  <si>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</si>
  <si>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</si>
  <si>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</si>
  <si>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</si>
  <si>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</si>
  <si>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</si>
  <si>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</si>
  <si>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</si>
  <si>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</si>
  <si>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</si>
  <si>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</si>
  <si>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</si>
  <si>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</si>
  <si>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</si>
  <si>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</si>
  <si>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</si>
  <si>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</si>
  <si>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</si>
  <si>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</si>
  <si>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</si>
  <si>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</si>
  <si>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</si>
  <si>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</si>
  <si>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</si>
  <si>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</si>
  <si>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</si>
  <si>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</si>
  <si>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</si>
  <si>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</si>
  <si>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</si>
  <si>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</si>
  <si>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</si>
  <si>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</si>
  <si>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</si>
  <si>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</si>
  <si>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</si>
  <si>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</si>
  <si>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</si>
  <si>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</si>
  <si>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</si>
  <si>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</si>
  <si>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</si>
  <si>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</si>
  <si>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</si>
  <si>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</si>
  <si>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</si>
  <si>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</si>
  <si>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</si>
  <si>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</si>
  <si>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</si>
  <si>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</si>
  <si>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</si>
  <si>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</si>
  <si>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</si>
  <si>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</si>
  <si>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</si>
  <si>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</si>
  <si>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</si>
  <si>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</si>
  <si>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</si>
  <si>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</si>
  <si>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</si>
  <si>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</si>
  <si>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</si>
  <si>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</si>
  <si>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</si>
  <si>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</si>
  <si>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</si>
  <si>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</si>
  <si>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</si>
  <si>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</si>
  <si>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</si>
  <si>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</si>
  <si>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</si>
  <si>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</si>
  <si>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</si>
  <si>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</si>
  <si>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</si>
  <si>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</si>
  <si>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</si>
  <si>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</si>
  <si>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</si>
  <si>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</si>
  <si>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</si>
  <si>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</si>
  <si>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</si>
  <si>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</si>
  <si>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</si>
  <si>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</si>
  <si>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</si>
  <si>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</si>
  <si>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</si>
  <si>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</si>
  <si>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</si>
  <si>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</si>
  <si>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</si>
  <si>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</si>
  <si>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</si>
  <si>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</si>
  <si>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</si>
  <si>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</si>
  <si>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</si>
  <si>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</si>
  <si>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</si>
  <si>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</si>
  <si>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</si>
  <si>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</si>
  <si>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</si>
  <si>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</si>
  <si>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</si>
  <si>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</si>
  <si>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</si>
  <si>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</si>
  <si>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</si>
  <si>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</si>
  <si>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</si>
  <si>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</si>
  <si>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</si>
  <si>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</si>
  <si>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</si>
  <si>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</si>
  <si>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</si>
  <si>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</si>
  <si>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</si>
  <si>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</si>
  <si>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</si>
  <si>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</si>
  <si>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</si>
  <si>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</si>
  <si>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</si>
  <si>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</si>
  <si>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</si>
  <si>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</si>
  <si>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</si>
  <si>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</si>
  <si>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</si>
  <si>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</si>
  <si>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</si>
  <si>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</si>
  <si>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</si>
  <si>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</si>
  <si>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</si>
  <si>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</si>
  <si>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</si>
  <si>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</si>
  <si>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</si>
  <si>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</si>
  <si>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</si>
  <si>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</si>
  <si>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</si>
  <si>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</si>
  <si>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</si>
  <si>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</si>
  <si>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</si>
  <si>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</si>
  <si>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</si>
  <si>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</si>
  <si>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</si>
  <si>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</si>
  <si>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</si>
  <si>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</si>
  <si>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</si>
  <si>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</si>
  <si>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</si>
  <si>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</si>
  <si>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</si>
  <si>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</si>
  <si>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</si>
  <si>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</si>
  <si>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</si>
  <si>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</si>
  <si>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</si>
  <si>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</si>
  <si>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</si>
  <si>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</si>
  <si>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</si>
  <si>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</si>
  <si>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</si>
  <si>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</si>
  <si>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</si>
  <si>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</si>
  <si>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</si>
  <si>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</si>
  <si>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</si>
  <si>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</si>
  <si>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</si>
  <si>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</si>
  <si>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</si>
  <si>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</si>
  <si>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</si>
  <si>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</si>
  <si>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</si>
  <si>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</si>
  <si>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</si>
  <si>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</si>
  <si>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</si>
  <si>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</si>
  <si>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</si>
  <si>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</si>
  <si>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</si>
  <si>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</si>
  <si>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</si>
  <si>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</si>
  <si>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</si>
  <si>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</si>
  <si>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</si>
  <si>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</si>
  <si>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</si>
  <si>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</si>
  <si>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</si>
  <si>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</si>
  <si>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</si>
  <si>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</si>
  <si>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</si>
  <si>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</si>
  <si>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</si>
  <si>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</si>
  <si>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</si>
  <si>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</si>
  <si>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</si>
  <si>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</si>
  <si>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</si>
  <si>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</si>
  <si>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</si>
  <si>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</si>
  <si>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</si>
  <si>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</si>
  <si>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</si>
  <si>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</si>
  <si>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</si>
  <si>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</si>
  <si>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</si>
  <si>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</si>
  <si>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</si>
  <si>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</si>
  <si>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</si>
  <si>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</si>
  <si>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</si>
  <si>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</si>
  <si>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</si>
  <si>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</si>
  <si>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</si>
  <si>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</si>
  <si>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</si>
  <si>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</si>
  <si>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</si>
  <si>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</si>
  <si>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</si>
  <si>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</si>
  <si>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</si>
  <si>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</si>
  <si>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</si>
  <si>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</si>
  <si>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</si>
  <si>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</si>
  <si>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</si>
  <si>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</si>
  <si>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</si>
  <si>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</si>
  <si>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</si>
  <si>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</si>
  <si>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</si>
  <si>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</si>
  <si>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</si>
  <si>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</si>
  <si>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</si>
  <si>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</si>
  <si>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</si>
  <si>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</si>
  <si>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</si>
  <si>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</si>
  <si>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</si>
  <si>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</si>
  <si>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</si>
  <si>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</si>
  <si>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</si>
  <si>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</si>
  <si>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</si>
  <si>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</si>
  <si>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</si>
  <si>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</si>
  <si>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</si>
  <si>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</si>
  <si>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</si>
  <si>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</si>
  <si>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</si>
  <si>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</si>
  <si>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</si>
  <si>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</si>
  <si>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</si>
  <si>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</si>
  <si>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</si>
  <si>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</si>
  <si>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</si>
  <si>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</si>
  <si>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</si>
  <si>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</si>
  <si>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</si>
  <si>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</si>
  <si>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</si>
  <si>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</si>
  <si>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</si>
  <si>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</si>
  <si>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</si>
  <si>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</si>
  <si>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</si>
  <si>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</si>
  <si>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</si>
  <si>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</si>
  <si>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</si>
  <si>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</si>
  <si>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</si>
  <si>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</si>
  <si>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</si>
  <si>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</si>
  <si>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</si>
  <si>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</si>
  <si>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</si>
  <si>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</si>
  <si>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</si>
  <si>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</si>
  <si>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</si>
  <si>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</si>
  <si>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</si>
  <si>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</si>
  <si>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</si>
  <si>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</si>
  <si>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</si>
  <si>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</si>
  <si>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</si>
  <si>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</si>
  <si>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</si>
  <si>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</si>
  <si>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</si>
  <si>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</si>
  <si>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</si>
  <si>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</si>
  <si>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</si>
  <si>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</si>
  <si>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</si>
  <si>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</si>
  <si>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</si>
  <si>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</si>
  <si>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</si>
  <si>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</si>
  <si>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</si>
  <si>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</si>
  <si>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</si>
  <si>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</si>
  <si>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</si>
  <si>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</si>
  <si>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</si>
  <si>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</si>
  <si>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</si>
  <si>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</si>
  <si>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</si>
  <si>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</si>
  <si>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</si>
  <si>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</si>
  <si>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</si>
  <si>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</si>
  <si>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</si>
  <si>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</si>
  <si>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</si>
  <si>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</si>
  <si>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</si>
  <si>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</si>
  <si>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</si>
  <si>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</si>
  <si>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</si>
  <si>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</si>
  <si>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</si>
  <si>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</si>
  <si>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</si>
  <si>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</si>
  <si>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</si>
  <si>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</si>
  <si>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</si>
  <si>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</si>
  <si>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</si>
  <si>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</si>
  <si>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</si>
  <si>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</si>
  <si>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</si>
  <si>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</si>
  <si>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</si>
  <si>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</si>
  <si>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</si>
  <si>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</si>
  <si>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</si>
  <si>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</si>
  <si>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</si>
  <si>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</si>
  <si>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</si>
  <si>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</si>
  <si>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</si>
  <si>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</si>
  <si>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</si>
  <si>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</si>
  <si>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</si>
  <si>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</si>
  <si>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</si>
  <si>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</si>
  <si>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</si>
  <si>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</si>
  <si>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</si>
  <si>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</si>
  <si>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</si>
  <si>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</si>
  <si>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</si>
  <si>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</si>
  <si>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</si>
  <si>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</si>
  <si>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</si>
  <si>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</si>
  <si>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</si>
  <si>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</si>
  <si>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</si>
  <si>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</si>
  <si>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</si>
  <si>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</si>
  <si>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</si>
  <si>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</si>
  <si>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</si>
  <si>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</si>
  <si>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</si>
  <si>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</si>
  <si>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</si>
  <si>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</si>
  <si>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</si>
  <si>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</si>
  <si>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</si>
  <si>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</si>
  <si>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</si>
  <si>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</si>
  <si>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</si>
  <si>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</si>
  <si>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</si>
  <si>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</si>
  <si>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</si>
  <si>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</si>
  <si>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</si>
  <si>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</si>
  <si>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</si>
  <si>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</si>
  <si>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</si>
  <si>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</si>
  <si>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</si>
  <si>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</si>
  <si>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</si>
  <si>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</si>
  <si>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</si>
  <si>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</si>
  <si>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</si>
  <si>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</si>
  <si>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</si>
  <si>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</si>
  <si>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</si>
  <si>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</si>
  <si>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</si>
  <si>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</si>
  <si>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</si>
  <si>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</si>
  <si>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</si>
  <si>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</si>
  <si>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</si>
  <si>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</si>
  <si>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</si>
  <si>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</si>
  <si>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</si>
  <si>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</si>
  <si>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</si>
  <si>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</si>
  <si>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</si>
  <si>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</si>
  <si>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</si>
  <si>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</si>
  <si>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</si>
  <si>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</si>
  <si>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</si>
  <si>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</si>
  <si>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</si>
  <si>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</si>
  <si>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</si>
  <si>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</si>
  <si>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</si>
  <si>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</si>
  <si>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</si>
  <si>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</si>
  <si>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</si>
  <si>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</si>
  <si>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</si>
  <si>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</si>
  <si>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</si>
  <si>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</si>
  <si>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</si>
  <si>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</si>
  <si>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</si>
  <si>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</si>
  <si>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</si>
  <si>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</si>
  <si>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</si>
  <si>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</si>
  <si>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</si>
  <si>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</si>
  <si>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</si>
  <si>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</si>
  <si>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</si>
  <si>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</si>
  <si>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</si>
  <si>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</si>
  <si>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</si>
  <si>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</si>
  <si>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</si>
  <si>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</si>
  <si>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</si>
  <si>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</si>
  <si>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</si>
  <si>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</si>
  <si>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</si>
  <si>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</si>
  <si>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</si>
  <si>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</si>
  <si>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</si>
  <si>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</si>
  <si>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</si>
  <si>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</si>
  <si>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</si>
  <si>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</si>
  <si>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</si>
  <si>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</si>
  <si>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</si>
  <si>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</si>
  <si>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</si>
  <si>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</si>
  <si>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</si>
  <si>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</si>
  <si>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</si>
  <si>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</si>
  <si>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</si>
  <si>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</si>
  <si>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</si>
  <si>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</si>
  <si>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</si>
  <si>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</si>
  <si>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</si>
  <si>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</si>
  <si>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</si>
  <si>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</si>
  <si>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</si>
  <si>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</si>
  <si>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</si>
  <si>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</si>
  <si>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</si>
  <si>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</si>
  <si>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</si>
  <si>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</si>
  <si>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</si>
  <si>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</si>
  <si>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</si>
  <si>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</si>
  <si>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</si>
  <si>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</si>
  <si>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</si>
  <si>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</si>
  <si>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</si>
  <si>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</si>
  <si>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</si>
  <si>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</si>
  <si>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</si>
  <si>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</si>
  <si>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</si>
  <si>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</si>
  <si>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</si>
  <si>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</si>
  <si>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</si>
  <si>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</si>
  <si>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</si>
  <si>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</si>
  <si>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</si>
  <si>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</si>
  <si>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</si>
  <si>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</si>
  <si>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</si>
  <si>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</si>
  <si>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</si>
  <si>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</si>
  <si>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</si>
  <si>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</si>
  <si>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</si>
  <si>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</si>
  <si>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</si>
  <si>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</si>
  <si>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</si>
  <si>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</si>
  <si>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</si>
  <si>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</si>
  <si>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</si>
  <si>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</si>
  <si>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</si>
  <si>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</si>
  <si>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</si>
  <si>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</si>
  <si>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</si>
  <si>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</si>
  <si>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</si>
  <si>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</si>
  <si>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</si>
  <si>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</si>
  <si>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</si>
  <si>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</si>
  <si>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</si>
  <si>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</si>
  <si>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</si>
  <si>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</si>
  <si>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</si>
  <si>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</si>
  <si>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</si>
  <si>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</si>
  <si>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</si>
  <si>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</si>
  <si>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</si>
  <si>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</si>
  <si>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</si>
  <si>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</si>
  <si>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</si>
  <si>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</si>
  <si>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</si>
  <si>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</si>
  <si>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</si>
  <si>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</si>
  <si>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</si>
  <si>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</si>
  <si>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</si>
  <si>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</si>
  <si>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</si>
  <si>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</si>
  <si>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</si>
  <si>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</si>
  <si>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</si>
  <si>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</si>
  <si>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</si>
  <si>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</si>
  <si>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</si>
  <si>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</si>
  <si>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</si>
  <si>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</si>
  <si>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</si>
  <si>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</si>
  <si>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</si>
  <si>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</si>
  <si>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</si>
  <si>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</si>
  <si>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</si>
  <si>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</si>
  <si>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</si>
  <si>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</si>
  <si>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</si>
  <si>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</si>
  <si>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</si>
  <si>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</si>
  <si>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</si>
  <si>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</si>
  <si>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</si>
  <si>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</si>
  <si>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</si>
  <si>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</si>
  <si>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</si>
  <si>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</si>
  <si>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</si>
  <si>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</si>
  <si>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</si>
  <si>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</si>
  <si>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</si>
  <si>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</si>
  <si>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</si>
  <si>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</si>
  <si>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</si>
  <si>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</si>
  <si>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</si>
  <si>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</si>
  <si>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</si>
  <si>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</si>
  <si>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</si>
  <si>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</si>
  <si>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</si>
  <si>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</si>
  <si>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</si>
  <si>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</si>
  <si>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</si>
  <si>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</si>
  <si>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</si>
  <si>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</si>
  <si>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</si>
  <si>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</si>
  <si>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</si>
  <si>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</si>
  <si>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</si>
  <si>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</si>
  <si>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</si>
  <si>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</si>
  <si>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</si>
  <si>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</si>
  <si>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</si>
  <si>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</si>
  <si>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</si>
  <si>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</si>
  <si>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</si>
  <si>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</si>
  <si>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</si>
  <si>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</si>
  <si>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</si>
  <si>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</si>
  <si>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</si>
  <si>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</si>
  <si>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</si>
  <si>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</si>
  <si>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</si>
  <si>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</si>
  <si>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</si>
  <si>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</si>
  <si>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</si>
  <si>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</si>
  <si>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</si>
  <si>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</si>
  <si>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</si>
  <si>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</si>
  <si>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</si>
  <si>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</si>
  <si>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</si>
  <si>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</si>
  <si>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</si>
  <si>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</si>
  <si>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</si>
  <si>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</si>
  <si>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</si>
  <si>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</si>
  <si>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</si>
  <si>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</si>
  <si>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</si>
  <si>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</si>
  <si>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</si>
  <si>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</si>
  <si>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</si>
  <si>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</si>
  <si>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</si>
  <si>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</si>
  <si>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</si>
  <si>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</si>
  <si>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</si>
  <si>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</si>
  <si>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</si>
  <si>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</si>
  <si>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</si>
  <si>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</si>
  <si>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</si>
  <si>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</si>
  <si>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</si>
  <si>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</si>
  <si>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</si>
  <si>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</si>
  <si>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</si>
  <si>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</si>
  <si>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</si>
  <si>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</si>
  <si>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</si>
  <si>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</si>
  <si>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</si>
  <si>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</si>
  <si>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</si>
  <si>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</si>
  <si>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</si>
  <si>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</si>
  <si>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</si>
  <si>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</si>
  <si>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</si>
  <si>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</si>
  <si>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</si>
  <si>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</si>
  <si>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</si>
  <si>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</si>
  <si>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</si>
  <si>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</si>
  <si>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</si>
  <si>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</si>
  <si>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</si>
  <si>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</si>
  <si>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</si>
  <si>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</si>
  <si>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</si>
  <si>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</si>
  <si>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</si>
  <si>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</si>
  <si>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</si>
  <si>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</si>
  <si>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</si>
  <si>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</si>
  <si>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</si>
  <si>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</si>
  <si>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</si>
  <si>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</si>
  <si>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</si>
  <si>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</si>
  <si>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</si>
  <si>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</si>
  <si>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</si>
  <si>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</si>
  <si>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</si>
  <si>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</si>
  <si>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</si>
  <si>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</si>
  <si>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</si>
  <si>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</si>
  <si>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</si>
  <si>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</si>
  <si>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</si>
  <si>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</si>
  <si>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</si>
  <si>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</si>
  <si>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</si>
  <si>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</si>
  <si>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</si>
  <si>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</si>
  <si>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</si>
  <si>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</si>
  <si>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</si>
  <si>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</si>
  <si>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</si>
  <si>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</si>
  <si>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</si>
  <si>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</si>
  <si>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</si>
  <si>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</si>
  <si>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</si>
  <si>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</si>
  <si>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</si>
  <si>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</si>
  <si>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</si>
  <si>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</si>
  <si>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</si>
  <si>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</si>
  <si>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</si>
  <si>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</si>
  <si>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</si>
  <si>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</si>
  <si>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</si>
  <si>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</si>
  <si>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</si>
  <si>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</si>
  <si>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</si>
  <si>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</si>
  <si>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</si>
  <si>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</si>
  <si>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</si>
  <si>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</si>
  <si>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</si>
  <si>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</si>
  <si>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</si>
  <si>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</si>
  <si>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</si>
  <si>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</si>
  <si>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</si>
  <si>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</si>
  <si>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</si>
  <si>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</si>
  <si>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</si>
  <si>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</si>
  <si>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</si>
  <si>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</si>
  <si>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</si>
  <si>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</si>
  <si>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</si>
  <si>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</si>
  <si>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</si>
  <si>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</si>
  <si>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</si>
  <si>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</si>
  <si>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</si>
  <si>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</si>
  <si>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</si>
  <si>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</si>
  <si>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</si>
  <si>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</si>
  <si>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</si>
  <si>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</si>
  <si>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</si>
  <si>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</si>
  <si>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</si>
  <si>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</si>
  <si>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</si>
  <si>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HŽ INFRASTRUKTURA d.o.o.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</si>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</sst>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449384871.57999998</v>
      </c>
      <c r="D2" s="7">
        <f>'PR-RAS'!E6</f>
        <v>546361882.63</v>
      </c>
      <c r="E2" s="7">
        <v>0</v>
      </c>
      <c r="F2" s="7">
        <v>0</v>
      </c>
      <c r="G2" s="8">
        <f t="shared" ref="G2:G274" si="0">(B2/1000)*(C2*1+D2*2)</f>
        <v>1542108.6368400001</v>
      </c>
      <c r="H2" s="8">
        <f t="shared" ref="H2:H274" si="1">ABS(C2-ROUND(C2,0))+ABS(D2-ROUND(D2,0))</f>
        <v>0.79000002145767212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410876062.52999997</v>
      </c>
      <c r="D45" s="2">
        <f>'PR-RAS'!E49</f>
        <v>505307550.19</v>
      </c>
      <c r="E45" s="2">
        <v>0</v>
      </c>
      <c r="F45" s="2">
        <v>0</v>
      </c>
      <c r="G45" s="3">
        <f t="shared" si="0"/>
        <v>62545611.168039992</v>
      </c>
      <c r="H45" s="3">
        <f t="shared" si="1"/>
        <v>0.6600000262260437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37428036.950000003</v>
      </c>
      <c r="D49" s="2">
        <f>'PR-RAS'!E53</f>
        <v>112098.32</v>
      </c>
      <c r="E49" s="2">
        <v>0</v>
      </c>
      <c r="F49" s="2">
        <v>0</v>
      </c>
      <c r="G49" s="3">
        <f t="shared" si="0"/>
        <v>1807307.2123200002</v>
      </c>
      <c r="H49" s="3">
        <f t="shared" si="1"/>
        <v>0.36999999702675268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37428036.950000003</v>
      </c>
      <c r="D53" s="2">
        <f>'PR-RAS'!E57</f>
        <v>112098.32</v>
      </c>
      <c r="E53" s="2">
        <v>0</v>
      </c>
      <c r="F53" s="2">
        <v>0</v>
      </c>
      <c r="G53" s="3">
        <f t="shared" si="0"/>
        <v>1957916.14668</v>
      </c>
      <c r="H53" s="3">
        <f t="shared" si="1"/>
        <v>0.36999999702675268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322748472.20999998</v>
      </c>
      <c r="D54" s="2">
        <f>'PR-RAS'!E58</f>
        <v>484380290.81999999</v>
      </c>
      <c r="E54" s="2">
        <v>0</v>
      </c>
      <c r="F54" s="2">
        <v>0</v>
      </c>
      <c r="G54" s="3">
        <f t="shared" si="0"/>
        <v>68449979.854049996</v>
      </c>
      <c r="H54" s="3">
        <f t="shared" si="1"/>
        <v>0.38999998569488525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64166304.520000003</v>
      </c>
      <c r="D55" s="2">
        <f>'PR-RAS'!E59</f>
        <v>118306686.02</v>
      </c>
      <c r="E55" s="2">
        <v>0</v>
      </c>
      <c r="F55" s="2">
        <v>0</v>
      </c>
      <c r="G55" s="3">
        <f t="shared" si="0"/>
        <v>16242102.53424</v>
      </c>
      <c r="H55" s="3">
        <f t="shared" si="1"/>
        <v>0.4999999925494194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258582167.69</v>
      </c>
      <c r="D56" s="2">
        <f>'PR-RAS'!E60</f>
        <v>366073604.80000001</v>
      </c>
      <c r="E56" s="2">
        <v>0</v>
      </c>
      <c r="F56" s="2">
        <v>0</v>
      </c>
      <c r="G56" s="3">
        <f t="shared" si="0"/>
        <v>54490115.750950001</v>
      </c>
      <c r="H56" s="3">
        <f t="shared" si="1"/>
        <v>0.50999999046325684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26014552.129999999</v>
      </c>
      <c r="D67" s="2">
        <f>'PR-RAS'!E71</f>
        <v>0</v>
      </c>
      <c r="E67" s="2">
        <v>0</v>
      </c>
      <c r="F67" s="2">
        <v>0</v>
      </c>
      <c r="G67" s="3">
        <f t="shared" ref="G67:G69" si="2">(B67/1000)*(C67*1+D67*2)</f>
        <v>1716960.4405799999</v>
      </c>
      <c r="H67" s="3">
        <f t="shared" ref="H67:H69" si="3">ABS(C67-ROUND(C67,0))+ABS(D67-ROUND(D67,0))</f>
        <v>0.12999999895691872</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26014552.129999999</v>
      </c>
      <c r="D68" s="2">
        <f>'PR-RAS'!E72</f>
        <v>0</v>
      </c>
      <c r="E68" s="2">
        <v>0</v>
      </c>
      <c r="F68" s="2">
        <v>0</v>
      </c>
      <c r="G68" s="3">
        <f t="shared" si="2"/>
        <v>1742974.9927100001</v>
      </c>
      <c r="H68" s="3">
        <f t="shared" si="3"/>
        <v>0.12999999895691872</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24685001.240000002</v>
      </c>
      <c r="D70" s="2">
        <f>'PR-RAS'!E74</f>
        <v>20815161.050000001</v>
      </c>
      <c r="E70" s="2">
        <v>0</v>
      </c>
      <c r="F70" s="2">
        <v>0</v>
      </c>
      <c r="G70" s="3">
        <f t="shared" si="0"/>
        <v>4575757.3104600003</v>
      </c>
      <c r="H70" s="3">
        <f t="shared" si="1"/>
        <v>0.29000000283122063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72190.53</v>
      </c>
      <c r="D71" s="2">
        <f>'PR-RAS'!E75</f>
        <v>0</v>
      </c>
      <c r="E71" s="2">
        <v>0</v>
      </c>
      <c r="F71" s="2">
        <v>0</v>
      </c>
      <c r="G71" s="3">
        <f t="shared" si="0"/>
        <v>5053.3371000000006</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24612810.710000001</v>
      </c>
      <c r="D72" s="2">
        <f>'PR-RAS'!E76</f>
        <v>20815161.050000001</v>
      </c>
      <c r="E72" s="2">
        <v>0</v>
      </c>
      <c r="F72" s="2">
        <v>0</v>
      </c>
      <c r="G72" s="3">
        <f t="shared" si="0"/>
        <v>4703262.4295100002</v>
      </c>
      <c r="H72" s="3">
        <f t="shared" si="1"/>
        <v>0.33999999985098839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5127973.1000000006</v>
      </c>
      <c r="D78" s="2">
        <f>'PR-RAS'!E82</f>
        <v>5185313.51</v>
      </c>
      <c r="E78" s="2">
        <v>0</v>
      </c>
      <c r="F78" s="2">
        <v>0</v>
      </c>
      <c r="G78" s="3">
        <f t="shared" si="0"/>
        <v>1193392.20924</v>
      </c>
      <c r="H78" s="3">
        <f t="shared" si="1"/>
        <v>0.59000000078231096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173090.11000000002</v>
      </c>
      <c r="D79" s="2">
        <f>'PR-RAS'!E83</f>
        <v>185663.54</v>
      </c>
      <c r="E79" s="2">
        <v>0</v>
      </c>
      <c r="F79" s="2">
        <v>0</v>
      </c>
      <c r="G79" s="3">
        <f t="shared" si="0"/>
        <v>42464.540820000002</v>
      </c>
      <c r="H79" s="3">
        <f t="shared" si="1"/>
        <v>0.57000000000698492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39874.1</v>
      </c>
      <c r="D81" s="2">
        <f>'PR-RAS'!E85</f>
        <v>17847.400000000001</v>
      </c>
      <c r="E81" s="2">
        <v>0</v>
      </c>
      <c r="F81" s="2">
        <v>0</v>
      </c>
      <c r="G81" s="3">
        <f t="shared" si="0"/>
        <v>6045.5119999999997</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133216.01</v>
      </c>
      <c r="D82" s="2">
        <f>'PR-RAS'!E86</f>
        <v>167816.14</v>
      </c>
      <c r="E82" s="2">
        <v>0</v>
      </c>
      <c r="F82" s="2">
        <v>0</v>
      </c>
      <c r="G82" s="3">
        <f t="shared" si="0"/>
        <v>37976.711490000002</v>
      </c>
      <c r="H82" s="3">
        <f t="shared" si="1"/>
        <v>0.15000000002328306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4954882.99</v>
      </c>
      <c r="D87" s="2">
        <f>'PR-RAS'!E91</f>
        <v>4999649.97</v>
      </c>
      <c r="E87" s="2">
        <v>0</v>
      </c>
      <c r="F87" s="2">
        <v>0</v>
      </c>
      <c r="G87" s="3">
        <f t="shared" si="0"/>
        <v>1286059.7319799999</v>
      </c>
      <c r="H87" s="3">
        <f t="shared" si="1"/>
        <v>4.0000000037252903E-2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4954882.99</v>
      </c>
      <c r="D89" s="2">
        <f>'PR-RAS'!E93</f>
        <v>4999649.97</v>
      </c>
      <c r="E89" s="2">
        <v>0</v>
      </c>
      <c r="F89" s="2">
        <v>0</v>
      </c>
      <c r="G89" s="3">
        <f t="shared" si="0"/>
        <v>1315968.0978399999</v>
      </c>
      <c r="H89" s="3">
        <f t="shared" si="1"/>
        <v>4.0000000037252903E-2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33380835.949999999</v>
      </c>
      <c r="D121" s="2">
        <f>'PR-RAS'!E125</f>
        <v>35869018.93</v>
      </c>
      <c r="E121" s="2">
        <v>0</v>
      </c>
      <c r="F121" s="2">
        <v>0</v>
      </c>
      <c r="G121" s="3">
        <f t="shared" si="0"/>
        <v>12614264.8572</v>
      </c>
      <c r="H121" s="3">
        <f t="shared" si="1"/>
        <v>0.12000000104308128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33380835.949999999</v>
      </c>
      <c r="D122" s="2">
        <f>'PR-RAS'!E126</f>
        <v>35869018.93</v>
      </c>
      <c r="E122" s="2">
        <v>0</v>
      </c>
      <c r="F122" s="2">
        <v>0</v>
      </c>
      <c r="G122" s="3">
        <f t="shared" si="0"/>
        <v>12719383.731009999</v>
      </c>
      <c r="H122" s="3">
        <f t="shared" si="1"/>
        <v>0.12000000104308128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756738.21</v>
      </c>
      <c r="D123" s="2">
        <f>'PR-RAS'!E127</f>
        <v>1811339.95</v>
      </c>
      <c r="E123" s="2">
        <v>0</v>
      </c>
      <c r="F123" s="2">
        <v>0</v>
      </c>
      <c r="G123" s="3">
        <f t="shared" si="0"/>
        <v>534289.0094199999</v>
      </c>
      <c r="H123" s="3">
        <f t="shared" si="1"/>
        <v>0.26000000000931323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32624097.739999998</v>
      </c>
      <c r="D124" s="2">
        <f>'PR-RAS'!E128</f>
        <v>34057678.979999997</v>
      </c>
      <c r="E124" s="2">
        <v>0</v>
      </c>
      <c r="F124" s="2">
        <v>0</v>
      </c>
      <c r="G124" s="3">
        <f t="shared" si="0"/>
        <v>12390953.051099999</v>
      </c>
      <c r="H124" s="3">
        <f t="shared" si="1"/>
        <v>0.28000000491738319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201809115.75</v>
      </c>
      <c r="D148" s="2">
        <f>'PR-RAS'!E152</f>
        <v>231640446.93000001</v>
      </c>
      <c r="E148" s="2">
        <v>0</v>
      </c>
      <c r="F148" s="2">
        <v>0</v>
      </c>
      <c r="G148" s="3">
        <f t="shared" si="0"/>
        <v>97768231.412670001</v>
      </c>
      <c r="H148" s="3">
        <f t="shared" si="1"/>
        <v>0.31999999284744263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133862236.13</v>
      </c>
      <c r="D149" s="2">
        <f>'PR-RAS'!E153</f>
        <v>160281384.56</v>
      </c>
      <c r="E149" s="2">
        <v>0</v>
      </c>
      <c r="F149" s="2">
        <v>0</v>
      </c>
      <c r="G149" s="3">
        <f t="shared" si="0"/>
        <v>67254900.776999995</v>
      </c>
      <c r="H149" s="3">
        <f t="shared" si="1"/>
        <v>0.56999999284744263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102203275.56999999</v>
      </c>
      <c r="D150" s="2">
        <f>'PR-RAS'!E154</f>
        <v>122435141.92</v>
      </c>
      <c r="E150" s="2">
        <v>0</v>
      </c>
      <c r="F150" s="2">
        <v>0</v>
      </c>
      <c r="G150" s="3">
        <f t="shared" si="0"/>
        <v>51713960.352089994</v>
      </c>
      <c r="H150" s="3">
        <f t="shared" si="1"/>
        <v>0.51000000536441803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102203275.56999999</v>
      </c>
      <c r="D151" s="2">
        <f>'PR-RAS'!E155</f>
        <v>122435141.92</v>
      </c>
      <c r="E151" s="2">
        <v>0</v>
      </c>
      <c r="F151" s="2">
        <v>0</v>
      </c>
      <c r="G151" s="3">
        <f t="shared" si="0"/>
        <v>52061033.911499992</v>
      </c>
      <c r="H151" s="3">
        <f t="shared" si="1"/>
        <v>0.51000000536441803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14877108.960000001</v>
      </c>
      <c r="D155" s="2">
        <f>'PR-RAS'!E159</f>
        <v>17783849.57</v>
      </c>
      <c r="E155" s="2">
        <v>0</v>
      </c>
      <c r="F155" s="2">
        <v>0</v>
      </c>
      <c r="G155" s="3">
        <f t="shared" si="0"/>
        <v>7768500.4473999999</v>
      </c>
      <c r="H155" s="3">
        <f t="shared" si="1"/>
        <v>0.4699999988079071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16781851.600000001</v>
      </c>
      <c r="D156" s="2">
        <f>'PR-RAS'!E160</f>
        <v>20062393.07</v>
      </c>
      <c r="E156" s="2">
        <v>0</v>
      </c>
      <c r="F156" s="2">
        <v>0</v>
      </c>
      <c r="G156" s="3">
        <f t="shared" si="0"/>
        <v>8820528.8497000001</v>
      </c>
      <c r="H156" s="3">
        <f t="shared" si="1"/>
        <v>0.4699999988079071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16781851.600000001</v>
      </c>
      <c r="D158" s="2">
        <f>'PR-RAS'!E162</f>
        <v>20062393.07</v>
      </c>
      <c r="E158" s="2">
        <v>0</v>
      </c>
      <c r="F158" s="2">
        <v>0</v>
      </c>
      <c r="G158" s="3">
        <f t="shared" si="0"/>
        <v>8934342.1251800004</v>
      </c>
      <c r="H158" s="3">
        <f t="shared" si="1"/>
        <v>0.4699999988079071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55361231.520000003</v>
      </c>
      <c r="D160" s="2">
        <f>'PR-RAS'!E164</f>
        <v>64869232.210000001</v>
      </c>
      <c r="E160" s="2">
        <v>0</v>
      </c>
      <c r="F160" s="2">
        <v>0</v>
      </c>
      <c r="G160" s="3">
        <f t="shared" si="0"/>
        <v>29430851.654460002</v>
      </c>
      <c r="H160" s="3">
        <f t="shared" si="1"/>
        <v>0.68999999761581421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6114273.0300000012</v>
      </c>
      <c r="D161" s="2">
        <f>'PR-RAS'!E165</f>
        <v>6254625.8800000008</v>
      </c>
      <c r="E161" s="2">
        <v>0</v>
      </c>
      <c r="F161" s="2">
        <v>0</v>
      </c>
      <c r="G161" s="3">
        <f t="shared" si="0"/>
        <v>2979763.9664000007</v>
      </c>
      <c r="H161" s="3">
        <f t="shared" si="1"/>
        <v>0.15000000037252903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555329.86</v>
      </c>
      <c r="D162" s="2">
        <f>'PR-RAS'!E166</f>
        <v>557553.86</v>
      </c>
      <c r="E162" s="2">
        <v>0</v>
      </c>
      <c r="F162" s="2">
        <v>0</v>
      </c>
      <c r="G162" s="3">
        <f t="shared" si="0"/>
        <v>268940.45037999999</v>
      </c>
      <c r="H162" s="3">
        <f t="shared" si="1"/>
        <v>0.28000000002793968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5238214.82</v>
      </c>
      <c r="D163" s="2">
        <f>'PR-RAS'!E167</f>
        <v>5373657.3600000003</v>
      </c>
      <c r="E163" s="2">
        <v>0</v>
      </c>
      <c r="F163" s="2">
        <v>0</v>
      </c>
      <c r="G163" s="3">
        <f t="shared" si="0"/>
        <v>2589655.7854800001</v>
      </c>
      <c r="H163" s="3">
        <f t="shared" si="1"/>
        <v>0.5400000000372529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240116.65</v>
      </c>
      <c r="D164" s="2">
        <f>'PR-RAS'!E168</f>
        <v>225998.54</v>
      </c>
      <c r="E164" s="2">
        <v>0</v>
      </c>
      <c r="F164" s="2">
        <v>0</v>
      </c>
      <c r="G164" s="3">
        <f t="shared" si="0"/>
        <v>112814.53799</v>
      </c>
      <c r="H164" s="3">
        <f t="shared" si="1"/>
        <v>0.80999999999767169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80611.7</v>
      </c>
      <c r="D165" s="2">
        <f>'PR-RAS'!E169</f>
        <v>97416.12</v>
      </c>
      <c r="E165" s="2">
        <v>0</v>
      </c>
      <c r="F165" s="2">
        <v>0</v>
      </c>
      <c r="G165" s="3">
        <f t="shared" si="0"/>
        <v>45172.80616</v>
      </c>
      <c r="H165" s="3">
        <f t="shared" si="1"/>
        <v>0.41999999999825377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14207922.680000002</v>
      </c>
      <c r="D166" s="2">
        <f>'PR-RAS'!E170</f>
        <v>17140638.899999999</v>
      </c>
      <c r="E166" s="2">
        <v>0</v>
      </c>
      <c r="F166" s="2">
        <v>0</v>
      </c>
      <c r="G166" s="3">
        <f t="shared" si="0"/>
        <v>8000718.0791999996</v>
      </c>
      <c r="H166" s="3">
        <f t="shared" si="1"/>
        <v>0.41999999992549419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854219.75</v>
      </c>
      <c r="D167" s="2">
        <f>'PR-RAS'!E171</f>
        <v>568724.12</v>
      </c>
      <c r="E167" s="2">
        <v>0</v>
      </c>
      <c r="F167" s="2">
        <v>0</v>
      </c>
      <c r="G167" s="3">
        <f t="shared" si="0"/>
        <v>330616.88634000003</v>
      </c>
      <c r="H167" s="3">
        <f t="shared" si="1"/>
        <v>0.36999999999534339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7049910.7800000003</v>
      </c>
      <c r="D168" s="2">
        <f>'PR-RAS'!E172</f>
        <v>8426763.2200000007</v>
      </c>
      <c r="E168" s="2">
        <v>0</v>
      </c>
      <c r="F168" s="2">
        <v>0</v>
      </c>
      <c r="G168" s="3">
        <f t="shared" si="0"/>
        <v>3991874.0157400006</v>
      </c>
      <c r="H168" s="3">
        <f t="shared" si="1"/>
        <v>0.44000000040978193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5453495.6799999997</v>
      </c>
      <c r="D169" s="2">
        <f>'PR-RAS'!E173</f>
        <v>6312451.0999999996</v>
      </c>
      <c r="E169" s="2">
        <v>0</v>
      </c>
      <c r="F169" s="2">
        <v>0</v>
      </c>
      <c r="G169" s="3">
        <f t="shared" si="0"/>
        <v>3037170.8438400002</v>
      </c>
      <c r="H169" s="3">
        <f t="shared" si="1"/>
        <v>0.41999999992549419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221068.41</v>
      </c>
      <c r="D171" s="2">
        <f>'PR-RAS'!E175</f>
        <v>153342.34</v>
      </c>
      <c r="E171" s="2">
        <v>0</v>
      </c>
      <c r="F171" s="2">
        <v>0</v>
      </c>
      <c r="G171" s="3">
        <f t="shared" si="0"/>
        <v>89718.025299999994</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629228.06000000006</v>
      </c>
      <c r="D173" s="2">
        <f>'PR-RAS'!E177</f>
        <v>1679358.12</v>
      </c>
      <c r="E173" s="2">
        <v>0</v>
      </c>
      <c r="F173" s="2">
        <v>0</v>
      </c>
      <c r="G173" s="3">
        <f t="shared" si="0"/>
        <v>685926.41960000002</v>
      </c>
      <c r="H173" s="3">
        <f t="shared" si="1"/>
        <v>0.18000000016763806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27099760.819999997</v>
      </c>
      <c r="D174" s="2">
        <f>'PR-RAS'!E178</f>
        <v>32878753.210000001</v>
      </c>
      <c r="E174" s="2">
        <v>0</v>
      </c>
      <c r="F174" s="2">
        <v>0</v>
      </c>
      <c r="G174" s="3">
        <f t="shared" si="0"/>
        <v>16064307.232519997</v>
      </c>
      <c r="H174" s="3">
        <f t="shared" si="1"/>
        <v>0.39000000432133675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3247381.09</v>
      </c>
      <c r="D175" s="2">
        <f>'PR-RAS'!E179</f>
        <v>4214381.26</v>
      </c>
      <c r="E175" s="2">
        <v>0</v>
      </c>
      <c r="F175" s="2">
        <v>0</v>
      </c>
      <c r="G175" s="3">
        <f t="shared" si="0"/>
        <v>2031648.9881399998</v>
      </c>
      <c r="H175" s="3">
        <f t="shared" si="1"/>
        <v>0.34999999962747097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15840175.310000001</v>
      </c>
      <c r="D176" s="2">
        <f>'PR-RAS'!E180</f>
        <v>20060588.620000001</v>
      </c>
      <c r="E176" s="2">
        <v>0</v>
      </c>
      <c r="F176" s="2">
        <v>0</v>
      </c>
      <c r="G176" s="3">
        <f t="shared" si="0"/>
        <v>9793236.696250001</v>
      </c>
      <c r="H176" s="3">
        <f t="shared" si="1"/>
        <v>0.68999999947845936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93674.25</v>
      </c>
      <c r="D177" s="2">
        <f>'PR-RAS'!E181</f>
        <v>105015.18</v>
      </c>
      <c r="E177" s="2">
        <v>0</v>
      </c>
      <c r="F177" s="2">
        <v>0</v>
      </c>
      <c r="G177" s="3">
        <f t="shared" si="0"/>
        <v>53452.011359999997</v>
      </c>
      <c r="H177" s="3">
        <f t="shared" si="1"/>
        <v>0.42999999999301508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1451122.23</v>
      </c>
      <c r="D178" s="2">
        <f>'PR-RAS'!E182</f>
        <v>1520762.57</v>
      </c>
      <c r="E178" s="2">
        <v>0</v>
      </c>
      <c r="F178" s="2">
        <v>0</v>
      </c>
      <c r="G178" s="3">
        <f t="shared" si="0"/>
        <v>795198.58448999992</v>
      </c>
      <c r="H178" s="3">
        <f t="shared" si="1"/>
        <v>0.65999999991618097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2449123.9300000002</v>
      </c>
      <c r="D179" s="2">
        <f>'PR-RAS'!E183</f>
        <v>2607657.4500000002</v>
      </c>
      <c r="E179" s="2">
        <v>0</v>
      </c>
      <c r="F179" s="2">
        <v>0</v>
      </c>
      <c r="G179" s="3">
        <f t="shared" si="0"/>
        <v>1364270.1117399998</v>
      </c>
      <c r="H179" s="3">
        <f t="shared" si="1"/>
        <v>0.52000000001862645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46858.400000000001</v>
      </c>
      <c r="D180" s="2">
        <f>'PR-RAS'!E184</f>
        <v>56603.9</v>
      </c>
      <c r="E180" s="2">
        <v>0</v>
      </c>
      <c r="F180" s="2">
        <v>0</v>
      </c>
      <c r="G180" s="3">
        <f t="shared" si="0"/>
        <v>28651.8498</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594208.91</v>
      </c>
      <c r="D181" s="2">
        <f>'PR-RAS'!E185</f>
        <v>404663.4</v>
      </c>
      <c r="E181" s="2">
        <v>0</v>
      </c>
      <c r="F181" s="2">
        <v>0</v>
      </c>
      <c r="G181" s="3">
        <f t="shared" si="0"/>
        <v>252636.42779999998</v>
      </c>
      <c r="H181" s="3">
        <f t="shared" si="1"/>
        <v>0.48999999999068677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609595.98</v>
      </c>
      <c r="D182" s="2">
        <f>'PR-RAS'!E186</f>
        <v>642965.91</v>
      </c>
      <c r="E182" s="2">
        <v>0</v>
      </c>
      <c r="F182" s="2">
        <v>0</v>
      </c>
      <c r="G182" s="3">
        <f t="shared" si="0"/>
        <v>343090.5318</v>
      </c>
      <c r="H182" s="3">
        <f t="shared" si="1"/>
        <v>0.10999999998603016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2767620.72</v>
      </c>
      <c r="D183" s="2">
        <f>'PR-RAS'!E187</f>
        <v>3266114.92</v>
      </c>
      <c r="E183" s="2">
        <v>0</v>
      </c>
      <c r="F183" s="2">
        <v>0</v>
      </c>
      <c r="G183" s="3">
        <f t="shared" si="0"/>
        <v>1692572.80192</v>
      </c>
      <c r="H183" s="3">
        <f t="shared" si="1"/>
        <v>0.35999999986961484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174855.78</v>
      </c>
      <c r="D184" s="2">
        <f>'PR-RAS'!E188</f>
        <v>193055.18</v>
      </c>
      <c r="E184" s="2">
        <v>0</v>
      </c>
      <c r="F184" s="2">
        <v>0</v>
      </c>
      <c r="G184" s="3">
        <f t="shared" si="0"/>
        <v>102656.80362000001</v>
      </c>
      <c r="H184" s="3">
        <f t="shared" si="1"/>
        <v>0.39999999999417923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7764419.21</v>
      </c>
      <c r="D190" s="2">
        <f>'PR-RAS'!E194</f>
        <v>8402159.040000001</v>
      </c>
      <c r="E190" s="2">
        <v>0</v>
      </c>
      <c r="F190" s="2">
        <v>0</v>
      </c>
      <c r="G190" s="3">
        <f t="shared" si="0"/>
        <v>4643491.3478100002</v>
      </c>
      <c r="H190" s="3">
        <f t="shared" si="1"/>
        <v>0.25000000093132257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881369.98</v>
      </c>
      <c r="D192" s="2">
        <f>'PR-RAS'!E196</f>
        <v>930535.61</v>
      </c>
      <c r="E192" s="2">
        <v>0</v>
      </c>
      <c r="F192" s="2">
        <v>0</v>
      </c>
      <c r="G192" s="3">
        <f t="shared" si="0"/>
        <v>523806.26920000004</v>
      </c>
      <c r="H192" s="3">
        <f t="shared" si="1"/>
        <v>0.41000000003259629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24345.97</v>
      </c>
      <c r="D193" s="2">
        <f>'PR-RAS'!E197</f>
        <v>43447.87</v>
      </c>
      <c r="E193" s="2">
        <v>0</v>
      </c>
      <c r="F193" s="2">
        <v>0</v>
      </c>
      <c r="G193" s="3">
        <f t="shared" si="0"/>
        <v>21358.408320000002</v>
      </c>
      <c r="H193" s="3">
        <f t="shared" si="1"/>
        <v>0.1599999999962165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345426.39</v>
      </c>
      <c r="D194" s="2">
        <f>'PR-RAS'!E198</f>
        <v>246620.6</v>
      </c>
      <c r="E194" s="2">
        <v>0</v>
      </c>
      <c r="F194" s="2">
        <v>0</v>
      </c>
      <c r="G194" s="3">
        <f t="shared" si="0"/>
        <v>161862.84487000003</v>
      </c>
      <c r="H194" s="3">
        <f t="shared" si="1"/>
        <v>0.79000000000814907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5722770.2999999998</v>
      </c>
      <c r="D195" s="2">
        <f>'PR-RAS'!E199</f>
        <v>6045682</v>
      </c>
      <c r="E195" s="2">
        <v>0</v>
      </c>
      <c r="F195" s="2">
        <v>0</v>
      </c>
      <c r="G195" s="3">
        <f t="shared" si="0"/>
        <v>3455942.0542000001</v>
      </c>
      <c r="H195" s="3">
        <f t="shared" si="1"/>
        <v>0.29999999981373549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378459.83</v>
      </c>
      <c r="D196" s="2">
        <f>'PR-RAS'!E200</f>
        <v>299956.2</v>
      </c>
      <c r="E196" s="2">
        <v>0</v>
      </c>
      <c r="F196" s="2">
        <v>0</v>
      </c>
      <c r="G196" s="3">
        <f t="shared" si="0"/>
        <v>190782.58485000001</v>
      </c>
      <c r="H196" s="3">
        <f t="shared" si="1"/>
        <v>0.36999999999534339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412046.74</v>
      </c>
      <c r="D197" s="2">
        <f>'PR-RAS'!E201</f>
        <v>835916.76</v>
      </c>
      <c r="E197" s="2">
        <v>0</v>
      </c>
      <c r="F197" s="2">
        <v>0</v>
      </c>
      <c r="G197" s="3">
        <f t="shared" si="0"/>
        <v>408440.53096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10465359.76</v>
      </c>
      <c r="D198" s="2">
        <f>'PR-RAS'!E202</f>
        <v>5064783.38</v>
      </c>
      <c r="E198" s="2">
        <v>0</v>
      </c>
      <c r="F198" s="2">
        <v>0</v>
      </c>
      <c r="G198" s="3">
        <f t="shared" si="0"/>
        <v>4057200.5244400003</v>
      </c>
      <c r="H198" s="3">
        <f t="shared" si="1"/>
        <v>0.62000000011175871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6510169.2400000002</v>
      </c>
      <c r="D204" s="2">
        <f>'PR-RAS'!E208</f>
        <v>2245423.63</v>
      </c>
      <c r="E204" s="2">
        <v>0</v>
      </c>
      <c r="F204" s="2">
        <v>0</v>
      </c>
      <c r="G204" s="3">
        <f t="shared" si="0"/>
        <v>2233206.3495</v>
      </c>
      <c r="H204" s="3">
        <f t="shared" si="1"/>
        <v>0.61000000033527613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1558632.81</v>
      </c>
      <c r="D205" s="2">
        <f>'PR-RAS'!E209</f>
        <v>578872.81999999995</v>
      </c>
      <c r="E205" s="2">
        <v>0</v>
      </c>
      <c r="F205" s="2">
        <v>0</v>
      </c>
      <c r="G205" s="3">
        <f t="shared" si="0"/>
        <v>554141.20380000002</v>
      </c>
      <c r="H205" s="3">
        <f t="shared" si="1"/>
        <v>0.36999999999534339</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2751620.77</v>
      </c>
      <c r="D206" s="2">
        <f>'PR-RAS'!E210</f>
        <v>0</v>
      </c>
      <c r="E206" s="2">
        <v>0</v>
      </c>
      <c r="F206" s="2">
        <v>0</v>
      </c>
      <c r="G206" s="3">
        <f t="shared" si="0"/>
        <v>564082.25784999994</v>
      </c>
      <c r="H206" s="3">
        <f t="shared" si="1"/>
        <v>0.22999999998137355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2199915.66</v>
      </c>
      <c r="D207" s="2">
        <f>'PR-RAS'!E211</f>
        <v>1666550.81</v>
      </c>
      <c r="E207" s="2">
        <v>0</v>
      </c>
      <c r="F207" s="2">
        <v>0</v>
      </c>
      <c r="G207" s="3">
        <f t="shared" si="0"/>
        <v>1139801.5596799999</v>
      </c>
      <c r="H207" s="3">
        <f t="shared" si="1"/>
        <v>0.52999999979510903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3955190.5199999996</v>
      </c>
      <c r="D212" s="2">
        <f>'PR-RAS'!E216</f>
        <v>2819359.75</v>
      </c>
      <c r="E212" s="2">
        <v>0</v>
      </c>
      <c r="F212" s="2">
        <v>0</v>
      </c>
      <c r="G212" s="3">
        <f t="shared" si="0"/>
        <v>2024315.0142199998</v>
      </c>
      <c r="H212" s="3">
        <f t="shared" si="1"/>
        <v>0.73000000044703484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111391.78</v>
      </c>
      <c r="D213" s="2">
        <f>'PR-RAS'!E217</f>
        <v>48265.599999999999</v>
      </c>
      <c r="E213" s="2">
        <v>0</v>
      </c>
      <c r="F213" s="2">
        <v>0</v>
      </c>
      <c r="G213" s="3">
        <f t="shared" si="0"/>
        <v>44079.671759999997</v>
      </c>
      <c r="H213" s="3">
        <f t="shared" si="1"/>
        <v>0.62000000000261934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288564.69</v>
      </c>
      <c r="D215" s="2">
        <f>'PR-RAS'!E219</f>
        <v>273079.90000000002</v>
      </c>
      <c r="E215" s="2">
        <v>0</v>
      </c>
      <c r="F215" s="2">
        <v>0</v>
      </c>
      <c r="G215" s="3">
        <f t="shared" si="0"/>
        <v>178631.04086000001</v>
      </c>
      <c r="H215" s="3">
        <f t="shared" si="1"/>
        <v>0.40999999997438863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3555234.05</v>
      </c>
      <c r="D216" s="2">
        <f>'PR-RAS'!E220</f>
        <v>2498014.25</v>
      </c>
      <c r="E216" s="2">
        <v>0</v>
      </c>
      <c r="F216" s="2">
        <v>0</v>
      </c>
      <c r="G216" s="3">
        <f t="shared" si="0"/>
        <v>1838521.4482500001</v>
      </c>
      <c r="H216" s="3">
        <f t="shared" si="1"/>
        <v>0.29999999981373549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2120288.34</v>
      </c>
      <c r="D269" s="2">
        <f>'PR-RAS'!E273</f>
        <v>1425046.78</v>
      </c>
      <c r="E269" s="2">
        <v>0</v>
      </c>
      <c r="F269" s="2">
        <v>0</v>
      </c>
      <c r="G269" s="3">
        <f t="shared" si="0"/>
        <v>1332062.3492000003</v>
      </c>
      <c r="H269" s="3">
        <f t="shared" si="1"/>
        <v>0.55999999982304871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13520</v>
      </c>
      <c r="D270" s="2">
        <f>'PR-RAS'!E274</f>
        <v>17310.66</v>
      </c>
      <c r="E270" s="2">
        <v>0</v>
      </c>
      <c r="F270" s="2">
        <v>0</v>
      </c>
      <c r="G270" s="3">
        <f t="shared" si="0"/>
        <v>12950.015080000001</v>
      </c>
      <c r="H270" s="3">
        <f t="shared" si="1"/>
        <v>0.34000000000014552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13520</v>
      </c>
      <c r="D271" s="2">
        <f>'PR-RAS'!E275</f>
        <v>17310.66</v>
      </c>
      <c r="E271" s="2">
        <v>0</v>
      </c>
      <c r="F271" s="2">
        <v>0</v>
      </c>
      <c r="G271" s="3">
        <f t="shared" si="0"/>
        <v>12998.156400000002</v>
      </c>
      <c r="H271" s="3">
        <f t="shared" si="1"/>
        <v>0.34000000000014552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2106768.34</v>
      </c>
      <c r="D279" s="2">
        <f>'PR-RAS'!E283</f>
        <v>1407736.12</v>
      </c>
      <c r="E279" s="2">
        <v>0</v>
      </c>
      <c r="F279" s="2">
        <v>0</v>
      </c>
      <c r="G279" s="3">
        <f t="shared" si="12"/>
        <v>1368382.8812400002</v>
      </c>
      <c r="H279" s="3">
        <f t="shared" si="13"/>
        <v>0.4599999999627471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2058247.46</v>
      </c>
      <c r="D280" s="2">
        <f>'PR-RAS'!E284</f>
        <v>1331082.1200000001</v>
      </c>
      <c r="E280" s="2">
        <v>0</v>
      </c>
      <c r="F280" s="2">
        <v>0</v>
      </c>
      <c r="G280" s="3">
        <f t="shared" si="12"/>
        <v>1316994.8643000002</v>
      </c>
      <c r="H280" s="3">
        <f t="shared" si="13"/>
        <v>0.58000000007450581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48520.88</v>
      </c>
      <c r="D283" s="2">
        <f>'PR-RAS'!E287</f>
        <v>76654</v>
      </c>
      <c r="E283" s="2">
        <v>0</v>
      </c>
      <c r="F283" s="2">
        <v>0</v>
      </c>
      <c r="G283" s="3">
        <f t="shared" si="12"/>
        <v>56915.744159999995</v>
      </c>
      <c r="H283" s="3">
        <f t="shared" si="13"/>
        <v>0.12000000000261934</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201809115.75</v>
      </c>
      <c r="D295" s="2">
        <f>'PR-RAS'!E299</f>
        <v>231640446.93000001</v>
      </c>
      <c r="E295" s="2">
        <v>0</v>
      </c>
      <c r="F295" s="2">
        <v>0</v>
      </c>
      <c r="G295" s="3">
        <f t="shared" si="12"/>
        <v>195536462.82534</v>
      </c>
      <c r="H295" s="3">
        <f t="shared" si="13"/>
        <v>0.31999999284744263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247575755.82999998</v>
      </c>
      <c r="D296" s="2">
        <f>'PR-RAS'!E300</f>
        <v>314721435.69999999</v>
      </c>
      <c r="E296" s="2">
        <v>0</v>
      </c>
      <c r="F296" s="2">
        <v>0</v>
      </c>
      <c r="G296" s="3">
        <f t="shared" si="12"/>
        <v>258720495.03285</v>
      </c>
      <c r="H296" s="3">
        <f t="shared" si="13"/>
        <v>0.47000002861022949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254738221.33000001</v>
      </c>
      <c r="D355" s="2">
        <f>'PR-RAS'!E360</f>
        <v>314474890.81</v>
      </c>
      <c r="E355" s="2">
        <v>0</v>
      </c>
      <c r="F355" s="2">
        <v>0</v>
      </c>
      <c r="G355" s="3">
        <f t="shared" si="12"/>
        <v>312825553.04430002</v>
      </c>
      <c r="H355" s="3">
        <f t="shared" si="13"/>
        <v>0.52000001072883606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3366971.45</v>
      </c>
      <c r="D356" s="2">
        <f>'PR-RAS'!E361</f>
        <v>2459178.19</v>
      </c>
      <c r="E356" s="2">
        <v>0</v>
      </c>
      <c r="F356" s="2">
        <v>0</v>
      </c>
      <c r="G356" s="3">
        <f t="shared" si="12"/>
        <v>2941291.37965</v>
      </c>
      <c r="H356" s="3">
        <f t="shared" si="13"/>
        <v>0.64000000013038516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3366971.45</v>
      </c>
      <c r="D357" s="2">
        <f>'PR-RAS'!E362</f>
        <v>2459178.19</v>
      </c>
      <c r="E357" s="2">
        <v>0</v>
      </c>
      <c r="F357" s="2">
        <v>0</v>
      </c>
      <c r="G357" s="3">
        <f t="shared" si="12"/>
        <v>2949576.7074799999</v>
      </c>
      <c r="H357" s="3">
        <f t="shared" si="13"/>
        <v>0.64000000013038516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3366971.45</v>
      </c>
      <c r="D358" s="2">
        <f>'PR-RAS'!E363</f>
        <v>2459178.19</v>
      </c>
      <c r="E358" s="2">
        <v>0</v>
      </c>
      <c r="F358" s="2">
        <v>0</v>
      </c>
      <c r="G358" s="3">
        <f t="shared" si="12"/>
        <v>2957862.0353099997</v>
      </c>
      <c r="H358" s="3">
        <f t="shared" si="13"/>
        <v>0.64000000013038516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251371249.88000003</v>
      </c>
      <c r="D368" s="2">
        <f>'PR-RAS'!E373</f>
        <v>312015712.62</v>
      </c>
      <c r="E368" s="2">
        <v>0</v>
      </c>
      <c r="F368" s="2">
        <v>0</v>
      </c>
      <c r="G368" s="3">
        <f t="shared" si="12"/>
        <v>321272781.76903999</v>
      </c>
      <c r="H368" s="3">
        <f t="shared" si="13"/>
        <v>0.49999997019767761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215519624.62</v>
      </c>
      <c r="D369" s="2">
        <f>'PR-RAS'!E374</f>
        <v>288790803.60000002</v>
      </c>
      <c r="E369" s="2">
        <v>0</v>
      </c>
      <c r="F369" s="2">
        <v>0</v>
      </c>
      <c r="G369" s="3">
        <f t="shared" si="12"/>
        <v>291861253.30976003</v>
      </c>
      <c r="H369" s="3">
        <f t="shared" si="13"/>
        <v>0.77999997138977051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1277755.03</v>
      </c>
      <c r="E371" s="2">
        <v>0</v>
      </c>
      <c r="F371" s="2">
        <v>0</v>
      </c>
      <c r="G371" s="3">
        <f t="shared" si="12"/>
        <v>945538.72219999996</v>
      </c>
      <c r="H371" s="3">
        <f t="shared" si="13"/>
        <v>3.0000000027939677E-2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210913222.34</v>
      </c>
      <c r="D372" s="2">
        <f>'PR-RAS'!E377</f>
        <v>283866502.60000002</v>
      </c>
      <c r="E372" s="2">
        <v>0</v>
      </c>
      <c r="F372" s="2">
        <v>0</v>
      </c>
      <c r="G372" s="3">
        <f t="shared" si="12"/>
        <v>288877750.41734004</v>
      </c>
      <c r="H372" s="3">
        <f t="shared" si="13"/>
        <v>0.73999997973442078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4606402.28</v>
      </c>
      <c r="D373" s="2">
        <f>'PR-RAS'!E378</f>
        <v>3646545.97</v>
      </c>
      <c r="E373" s="2">
        <v>0</v>
      </c>
      <c r="F373" s="2">
        <v>0</v>
      </c>
      <c r="G373" s="3">
        <f t="shared" si="12"/>
        <v>4426611.8498400003</v>
      </c>
      <c r="H373" s="3">
        <f t="shared" si="13"/>
        <v>0.31000000005587935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17626674.830000002</v>
      </c>
      <c r="D374" s="2">
        <f>'PR-RAS'!E379</f>
        <v>16130950.800000001</v>
      </c>
      <c r="E374" s="2">
        <v>0</v>
      </c>
      <c r="F374" s="2">
        <v>0</v>
      </c>
      <c r="G374" s="3">
        <f t="shared" si="12"/>
        <v>18608439.008390002</v>
      </c>
      <c r="H374" s="3">
        <f t="shared" si="13"/>
        <v>0.36999999731779099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2356843.7000000002</v>
      </c>
      <c r="D375" s="2">
        <f>'PR-RAS'!E380</f>
        <v>2848490.33</v>
      </c>
      <c r="E375" s="2">
        <v>0</v>
      </c>
      <c r="F375" s="2">
        <v>0</v>
      </c>
      <c r="G375" s="3">
        <f t="shared" si="12"/>
        <v>3012130.3106400003</v>
      </c>
      <c r="H375" s="3">
        <f t="shared" si="13"/>
        <v>0.62999999988824129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611431.57999999996</v>
      </c>
      <c r="D377" s="2">
        <f>'PR-RAS'!E382</f>
        <v>177361.67</v>
      </c>
      <c r="E377" s="2">
        <v>0</v>
      </c>
      <c r="F377" s="2">
        <v>0</v>
      </c>
      <c r="G377" s="3">
        <f t="shared" si="12"/>
        <v>363274.24991999997</v>
      </c>
      <c r="H377" s="3">
        <f t="shared" si="13"/>
        <v>0.75000000002910383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14658399.550000001</v>
      </c>
      <c r="D379" s="2">
        <f>'PR-RAS'!E384</f>
        <v>13105098.800000001</v>
      </c>
      <c r="E379" s="2">
        <v>0</v>
      </c>
      <c r="F379" s="2">
        <v>0</v>
      </c>
      <c r="G379" s="3">
        <f t="shared" si="12"/>
        <v>15448329.722700002</v>
      </c>
      <c r="H379" s="3">
        <f t="shared" si="13"/>
        <v>0.64999999850988388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15398618.960000001</v>
      </c>
      <c r="D383" s="2">
        <f>'PR-RAS'!E388</f>
        <v>4447524.0200000005</v>
      </c>
      <c r="E383" s="2">
        <v>0</v>
      </c>
      <c r="F383" s="2">
        <v>0</v>
      </c>
      <c r="G383" s="3">
        <f t="shared" si="12"/>
        <v>9280180.7939999998</v>
      </c>
      <c r="H383" s="3">
        <f t="shared" si="13"/>
        <v>5.9999999590218067E-2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2152767.56</v>
      </c>
      <c r="D384" s="2">
        <f>'PR-RAS'!E389</f>
        <v>3850152.62</v>
      </c>
      <c r="E384" s="2">
        <v>0</v>
      </c>
      <c r="F384" s="2">
        <v>0</v>
      </c>
      <c r="G384" s="3">
        <f t="shared" si="12"/>
        <v>3773726.8824000005</v>
      </c>
      <c r="H384" s="3">
        <f t="shared" si="13"/>
        <v>0.81999999983236194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13245851.4</v>
      </c>
      <c r="D385" s="2">
        <f>'PR-RAS'!E390</f>
        <v>597371.4</v>
      </c>
      <c r="E385" s="2">
        <v>0</v>
      </c>
      <c r="F385" s="2">
        <v>0</v>
      </c>
      <c r="G385" s="3">
        <f t="shared" si="12"/>
        <v>5545188.1728000008</v>
      </c>
      <c r="H385" s="3">
        <f t="shared" si="13"/>
        <v>0.80000000039581209</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2826331.47</v>
      </c>
      <c r="D396" s="2">
        <f>'PR-RAS'!E401</f>
        <v>2646434.2000000002</v>
      </c>
      <c r="E396" s="2">
        <v>0</v>
      </c>
      <c r="F396" s="2">
        <v>0</v>
      </c>
      <c r="G396" s="3">
        <f t="shared" si="12"/>
        <v>3207083.9486500006</v>
      </c>
      <c r="H396" s="3">
        <f t="shared" si="13"/>
        <v>0.67000000039115548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979109.63</v>
      </c>
      <c r="D398" s="2">
        <f>'PR-RAS'!E403</f>
        <v>696619.4</v>
      </c>
      <c r="E398" s="2">
        <v>0</v>
      </c>
      <c r="F398" s="2">
        <v>0</v>
      </c>
      <c r="G398" s="3">
        <f t="shared" si="12"/>
        <v>941822.32671000017</v>
      </c>
      <c r="H398" s="3">
        <f t="shared" si="13"/>
        <v>0.77000000001862645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1847221.84</v>
      </c>
      <c r="D400" s="2">
        <f>'PR-RAS'!E405</f>
        <v>1949814.8</v>
      </c>
      <c r="E400" s="2">
        <v>0</v>
      </c>
      <c r="F400" s="2">
        <v>0</v>
      </c>
      <c r="G400" s="3">
        <f t="shared" si="12"/>
        <v>2292993.7245600005</v>
      </c>
      <c r="H400" s="3">
        <f t="shared" si="13"/>
        <v>0.35999999986961484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254738221.33000001</v>
      </c>
      <c r="D413" s="2">
        <f>'PR-RAS'!E418</f>
        <v>314474890.81</v>
      </c>
      <c r="E413" s="2">
        <v>0</v>
      </c>
      <c r="F413" s="2">
        <v>0</v>
      </c>
      <c r="G413" s="3">
        <f t="shared" si="12"/>
        <v>364079457.21539998</v>
      </c>
      <c r="H413" s="3">
        <f t="shared" si="13"/>
        <v>0.52000001072883606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449384871.57999998</v>
      </c>
      <c r="D417" s="2">
        <f>'PR-RAS'!E422</f>
        <v>546361882.63</v>
      </c>
      <c r="E417" s="2">
        <v>0</v>
      </c>
      <c r="F417" s="2">
        <v>0</v>
      </c>
      <c r="G417" s="3">
        <f t="shared" si="12"/>
        <v>641517192.92543995</v>
      </c>
      <c r="H417" s="3">
        <f t="shared" si="13"/>
        <v>0.79000002145767212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456547337.08000004</v>
      </c>
      <c r="D418" s="2">
        <f>'PR-RAS'!E423</f>
        <v>546115337.74000001</v>
      </c>
      <c r="E418" s="2">
        <v>0</v>
      </c>
      <c r="F418" s="2">
        <v>0</v>
      </c>
      <c r="G418" s="3">
        <f t="shared" si="12"/>
        <v>645840431.23751998</v>
      </c>
      <c r="H418" s="3">
        <f t="shared" si="13"/>
        <v>0.34000003337860107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246544.88999998569</v>
      </c>
      <c r="E419" s="2">
        <v>0</v>
      </c>
      <c r="F419" s="2">
        <v>0</v>
      </c>
      <c r="G419" s="3">
        <f t="shared" si="12"/>
        <v>206111.52803998804</v>
      </c>
      <c r="H419" s="3">
        <f t="shared" si="13"/>
        <v>0.11000001430511475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7162465.5000000596</v>
      </c>
      <c r="D420" s="2">
        <f>'PR-RAS'!E425</f>
        <v>0</v>
      </c>
      <c r="E420" s="2">
        <v>0</v>
      </c>
      <c r="F420" s="2">
        <v>0</v>
      </c>
      <c r="G420" s="3">
        <f t="shared" si="12"/>
        <v>3001073.044500025</v>
      </c>
      <c r="H420" s="3">
        <f t="shared" si="13"/>
        <v>0.49999994039535522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60014110.590000004</v>
      </c>
      <c r="D424" s="2">
        <f>'PR-RAS'!E430</f>
        <v>55000000</v>
      </c>
      <c r="E424" s="2">
        <v>0</v>
      </c>
      <c r="F424" s="2">
        <v>0</v>
      </c>
      <c r="G424" s="3">
        <f t="shared" si="12"/>
        <v>71915968.779569998</v>
      </c>
      <c r="H424" s="3">
        <f t="shared" si="13"/>
        <v>0.40999999642372131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25000000</v>
      </c>
      <c r="E473" s="2">
        <v>0</v>
      </c>
      <c r="F473" s="2">
        <v>0</v>
      </c>
      <c r="G473" s="3">
        <f t="shared" si="12"/>
        <v>23600000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25000000</v>
      </c>
      <c r="E478" s="2">
        <v>0</v>
      </c>
      <c r="F478" s="2">
        <v>0</v>
      </c>
      <c r="G478" s="3">
        <f t="shared" si="12"/>
        <v>23850000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60014110.590000004</v>
      </c>
      <c r="D485" s="2">
        <f>'PR-RAS'!E491</f>
        <v>30000000</v>
      </c>
      <c r="E485" s="2">
        <v>0</v>
      </c>
      <c r="F485" s="2">
        <v>0</v>
      </c>
      <c r="G485" s="3">
        <f t="shared" si="12"/>
        <v>58086829.525559999</v>
      </c>
      <c r="H485" s="3">
        <f t="shared" si="13"/>
        <v>0.40999999642372131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7980110.5899999999</v>
      </c>
      <c r="D486" s="2">
        <f>'PR-RAS'!E492</f>
        <v>0</v>
      </c>
      <c r="E486" s="2">
        <v>0</v>
      </c>
      <c r="F486" s="2">
        <v>0</v>
      </c>
      <c r="G486" s="3">
        <f t="shared" si="12"/>
        <v>3870353.6361499997</v>
      </c>
      <c r="H486" s="3">
        <f t="shared" si="13"/>
        <v>0.41000000014901161</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7980110.5899999999</v>
      </c>
      <c r="D487" s="2">
        <f>'PR-RAS'!E493</f>
        <v>0</v>
      </c>
      <c r="E487" s="2">
        <v>0</v>
      </c>
      <c r="F487" s="2">
        <v>0</v>
      </c>
      <c r="G487" s="3">
        <f t="shared" si="12"/>
        <v>3878333.7467399999</v>
      </c>
      <c r="H487" s="3">
        <f t="shared" si="13"/>
        <v>0.41000000014901161</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19517000</v>
      </c>
      <c r="D491" s="2">
        <f>'PR-RAS'!E497</f>
        <v>0</v>
      </c>
      <c r="E491" s="2">
        <v>0</v>
      </c>
      <c r="F491" s="2">
        <v>0</v>
      </c>
      <c r="G491" s="3">
        <f t="shared" si="12"/>
        <v>9563330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19517000</v>
      </c>
      <c r="D492" s="2">
        <f>'PR-RAS'!E498</f>
        <v>0</v>
      </c>
      <c r="E492" s="2">
        <v>0</v>
      </c>
      <c r="F492" s="2">
        <v>0</v>
      </c>
      <c r="G492" s="3">
        <f t="shared" si="12"/>
        <v>9582847</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32517000</v>
      </c>
      <c r="D496" s="2">
        <f>'PR-RAS'!E502</f>
        <v>30000000</v>
      </c>
      <c r="E496" s="2">
        <v>0</v>
      </c>
      <c r="F496" s="2">
        <v>0</v>
      </c>
      <c r="G496" s="3">
        <f t="shared" si="12"/>
        <v>45795915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32517000</v>
      </c>
      <c r="D497" s="2">
        <f>'PR-RAS'!E503</f>
        <v>30000000</v>
      </c>
      <c r="E497" s="2">
        <v>0</v>
      </c>
      <c r="F497" s="2">
        <v>0</v>
      </c>
      <c r="G497" s="3">
        <f t="shared" si="12"/>
        <v>45888432</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101755959.73</v>
      </c>
      <c r="D529" s="2">
        <f>'PR-RAS'!E535</f>
        <v>65669232.689999998</v>
      </c>
      <c r="E529" s="2">
        <v>0</v>
      </c>
      <c r="F529" s="2">
        <v>0</v>
      </c>
      <c r="G529" s="3">
        <f t="shared" ref="G529:G836" si="14">(B529/1000)*(C529*1+D529*2)</f>
        <v>123073856.45808001</v>
      </c>
      <c r="H529" s="3">
        <f t="shared" ref="H529:H836" si="15">ABS(C529-ROUND(C529,0))+ABS(D529-ROUND(D529,0))</f>
        <v>0.57999999821186066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17243498.379999999</v>
      </c>
      <c r="E578" s="2">
        <v>0</v>
      </c>
      <c r="F578" s="2">
        <v>0</v>
      </c>
      <c r="G578" s="3">
        <f t="shared" si="14"/>
        <v>19898997.130519997</v>
      </c>
      <c r="H578" s="3">
        <f t="shared" si="15"/>
        <v>0.37999999895691872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17243498.379999999</v>
      </c>
      <c r="E583" s="2">
        <v>0</v>
      </c>
      <c r="F583" s="2">
        <v>0</v>
      </c>
      <c r="G583" s="3">
        <f t="shared" si="14"/>
        <v>20071432.114319999</v>
      </c>
      <c r="H583" s="3">
        <f t="shared" si="15"/>
        <v>0.37999999895691872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17243498.379999999</v>
      </c>
      <c r="E584" s="2">
        <v>0</v>
      </c>
      <c r="F584" s="2">
        <v>0</v>
      </c>
      <c r="G584" s="3">
        <f t="shared" si="14"/>
        <v>20105919.111079998</v>
      </c>
      <c r="H584" s="3">
        <f t="shared" si="15"/>
        <v>0.37999999895691872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101755959.73</v>
      </c>
      <c r="D591" s="2">
        <f>'PR-RAS'!E597</f>
        <v>48425734.310000002</v>
      </c>
      <c r="E591" s="2">
        <v>0</v>
      </c>
      <c r="F591" s="2">
        <v>0</v>
      </c>
      <c r="G591" s="3">
        <f t="shared" si="14"/>
        <v>117178382.7265</v>
      </c>
      <c r="H591" s="3">
        <f t="shared" si="15"/>
        <v>0.57999999821186066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24713894.280000001</v>
      </c>
      <c r="D592" s="2">
        <f>'PR-RAS'!E598</f>
        <v>5074214</v>
      </c>
      <c r="E592" s="2">
        <v>0</v>
      </c>
      <c r="F592" s="2">
        <v>0</v>
      </c>
      <c r="G592" s="3">
        <f t="shared" si="14"/>
        <v>20603632.46748</v>
      </c>
      <c r="H592" s="3">
        <f t="shared" si="15"/>
        <v>0.2800000011920929</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24713894.280000001</v>
      </c>
      <c r="D593" s="2">
        <f>'PR-RAS'!E599</f>
        <v>5074214</v>
      </c>
      <c r="E593" s="2">
        <v>0</v>
      </c>
      <c r="F593" s="2">
        <v>0</v>
      </c>
      <c r="G593" s="3">
        <f t="shared" si="14"/>
        <v>20638494.789760001</v>
      </c>
      <c r="H593" s="3">
        <f t="shared" si="15"/>
        <v>0.2800000011920929</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41997200.600000001</v>
      </c>
      <c r="D597" s="2">
        <f>'PR-RAS'!E603</f>
        <v>0</v>
      </c>
      <c r="E597" s="2">
        <v>0</v>
      </c>
      <c r="F597" s="2">
        <v>0</v>
      </c>
      <c r="G597" s="3">
        <f t="shared" si="14"/>
        <v>25030331.557599999</v>
      </c>
      <c r="H597" s="3">
        <f t="shared" si="15"/>
        <v>0.39999999850988388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41997200.600000001</v>
      </c>
      <c r="D598" s="2">
        <f>'PR-RAS'!E604</f>
        <v>0</v>
      </c>
      <c r="E598" s="2">
        <v>0</v>
      </c>
      <c r="F598" s="2">
        <v>0</v>
      </c>
      <c r="G598" s="3">
        <f t="shared" si="14"/>
        <v>25072328.758200001</v>
      </c>
      <c r="H598" s="3">
        <f t="shared" si="15"/>
        <v>0.39999999850988388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35044864.850000001</v>
      </c>
      <c r="D603" s="2">
        <f>'PR-RAS'!E609</f>
        <v>43351520.310000002</v>
      </c>
      <c r="E603" s="2">
        <v>0</v>
      </c>
      <c r="F603" s="2">
        <v>0</v>
      </c>
      <c r="G603" s="3">
        <f t="shared" si="14"/>
        <v>73292239.092940003</v>
      </c>
      <c r="H603" s="3">
        <f t="shared" si="15"/>
        <v>0.46000000089406967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35044864.850000001</v>
      </c>
      <c r="D604" s="2">
        <f>'PR-RAS'!E610</f>
        <v>43351520.310000002</v>
      </c>
      <c r="E604" s="2">
        <v>0</v>
      </c>
      <c r="F604" s="2">
        <v>0</v>
      </c>
      <c r="G604" s="3">
        <f t="shared" si="14"/>
        <v>73413986.998410001</v>
      </c>
      <c r="H604" s="3">
        <f t="shared" si="15"/>
        <v>0.46000000089406967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41741849.140000001</v>
      </c>
      <c r="D634" s="2">
        <f>'PR-RAS'!E640</f>
        <v>10669232.689999998</v>
      </c>
      <c r="E634" s="2">
        <v>0</v>
      </c>
      <c r="F634" s="2">
        <v>0</v>
      </c>
      <c r="G634" s="3">
        <f t="shared" si="14"/>
        <v>39929839.091159999</v>
      </c>
      <c r="H634" s="3">
        <f t="shared" si="15"/>
        <v>0.45000000298023224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509398982.16999996</v>
      </c>
      <c r="D637" s="2">
        <f>'PR-RAS'!E643</f>
        <v>601361882.63</v>
      </c>
      <c r="E637" s="2">
        <v>0</v>
      </c>
      <c r="F637" s="2">
        <v>0</v>
      </c>
      <c r="G637" s="3">
        <f t="shared" si="14"/>
        <v>1088910067.3654799</v>
      </c>
      <c r="H637" s="3">
        <f t="shared" si="15"/>
        <v>0.53999996185302734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558303296.81000006</v>
      </c>
      <c r="D638" s="2">
        <f>'PR-RAS'!E644</f>
        <v>611784570.43000007</v>
      </c>
      <c r="E638" s="2">
        <v>0</v>
      </c>
      <c r="F638" s="2">
        <v>0</v>
      </c>
      <c r="G638" s="3">
        <f t="shared" si="14"/>
        <v>1135052742.79579</v>
      </c>
      <c r="H638" s="3">
        <f t="shared" si="15"/>
        <v>0.62000000476837158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48904314.640000105</v>
      </c>
      <c r="D640" s="2">
        <f>'PR-RAS'!E646</f>
        <v>10422687.800000072</v>
      </c>
      <c r="E640" s="2">
        <v>0</v>
      </c>
      <c r="F640" s="2">
        <v>0</v>
      </c>
      <c r="G640" s="3">
        <f t="shared" si="14"/>
        <v>44570052.063360162</v>
      </c>
      <c r="H640" s="3">
        <f t="shared" si="15"/>
        <v>0.55999982357025146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48904314.640000105</v>
      </c>
      <c r="D644" s="2">
        <f>'PR-RAS'!E650</f>
        <v>10422687.800000072</v>
      </c>
      <c r="E644" s="2">
        <v>0</v>
      </c>
      <c r="F644" s="2">
        <v>0</v>
      </c>
      <c r="G644" s="3">
        <f t="shared" si="14"/>
        <v>44849050.82432016</v>
      </c>
      <c r="H644" s="3">
        <f t="shared" si="15"/>
        <v>0.55999982357025146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2092083.41</v>
      </c>
      <c r="D645" s="2">
        <f>'PR-RAS'!E651</f>
        <v>1755382.6900000477</v>
      </c>
      <c r="E645" s="2">
        <v>0</v>
      </c>
      <c r="F645" s="2">
        <v>0</v>
      </c>
      <c r="G645" s="3">
        <f t="shared" si="14"/>
        <v>3608234.6207600613</v>
      </c>
      <c r="H645" s="3">
        <f t="shared" si="15"/>
        <v>0.71999995224177837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135729476.63999999</v>
      </c>
      <c r="D646" s="2">
        <f>'PR-RAS'!E653</f>
        <v>111806243.81</v>
      </c>
      <c r="E646" s="2">
        <v>0</v>
      </c>
      <c r="F646" s="2">
        <v>0</v>
      </c>
      <c r="G646" s="3">
        <f t="shared" si="14"/>
        <v>231775566.94769999</v>
      </c>
      <c r="H646" s="3">
        <f t="shared" si="15"/>
        <v>0.55000001192092896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509398981.81</v>
      </c>
      <c r="D647" s="2">
        <f>'PR-RAS'!E654</f>
        <v>601361882.63</v>
      </c>
      <c r="E647" s="2">
        <v>0</v>
      </c>
      <c r="F647" s="2">
        <v>0</v>
      </c>
      <c r="G647" s="3">
        <f t="shared" si="14"/>
        <v>1106031294.6072199</v>
      </c>
      <c r="H647" s="3">
        <f t="shared" si="15"/>
        <v>0.56000000238418579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533322214.63999999</v>
      </c>
      <c r="D648" s="2">
        <f>'PR-RAS'!E655</f>
        <v>598512434.54999995</v>
      </c>
      <c r="E648" s="2">
        <v>0</v>
      </c>
      <c r="F648" s="2">
        <v>0</v>
      </c>
      <c r="G648" s="3">
        <f t="shared" si="14"/>
        <v>1119534563.1797798</v>
      </c>
      <c r="H648" s="3">
        <f t="shared" si="15"/>
        <v>0.81000006198883057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111806243.81000006</v>
      </c>
      <c r="D649" s="2">
        <f>'PR-RAS'!E656</f>
        <v>114655691.8900001</v>
      </c>
      <c r="E649" s="2">
        <v>0</v>
      </c>
      <c r="F649" s="2">
        <v>0</v>
      </c>
      <c r="G649" s="3">
        <f t="shared" si="14"/>
        <v>221044222.67832017</v>
      </c>
      <c r="H649" s="3">
        <f t="shared" si="15"/>
        <v>0.29999983310699463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5162</v>
      </c>
      <c r="D651" s="2">
        <f>'PR-RAS'!E658</f>
        <v>5195</v>
      </c>
      <c r="E651" s="2">
        <v>0</v>
      </c>
      <c r="F651" s="2">
        <v>0</v>
      </c>
      <c r="G651" s="3">
        <f t="shared" si="14"/>
        <v>10108.800000000001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5142</v>
      </c>
      <c r="D653" s="2">
        <f>'PR-RAS'!E660</f>
        <v>5124</v>
      </c>
      <c r="E653" s="2">
        <v>0</v>
      </c>
      <c r="F653" s="2">
        <v>0</v>
      </c>
      <c r="G653" s="3">
        <f t="shared" si="14"/>
        <v>10034.280000000001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64166304.520000003</v>
      </c>
      <c r="D662" s="2">
        <f>'PR-RAS'!E669</f>
        <v>118306686.02</v>
      </c>
      <c r="E662" s="2">
        <v>0</v>
      </c>
      <c r="F662" s="2">
        <v>0</v>
      </c>
      <c r="G662" s="3">
        <f t="shared" si="14"/>
        <v>198815366.20616001</v>
      </c>
      <c r="H662" s="3">
        <f t="shared" si="15"/>
        <v>0.4999999925494194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258582167.69</v>
      </c>
      <c r="D666" s="2">
        <f>'PR-RAS'!E673</f>
        <v>366073604.80000001</v>
      </c>
      <c r="E666" s="2">
        <v>0</v>
      </c>
      <c r="F666" s="2">
        <v>0</v>
      </c>
      <c r="G666" s="3">
        <f t="shared" si="14"/>
        <v>658835035.89785004</v>
      </c>
      <c r="H666" s="3">
        <f t="shared" si="15"/>
        <v>0.50999999046325684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26014552.129999999</v>
      </c>
      <c r="D680" s="2">
        <f>'PR-RAS'!E687</f>
        <v>0</v>
      </c>
      <c r="E680" s="2">
        <v>0</v>
      </c>
      <c r="F680" s="2">
        <v>0</v>
      </c>
      <c r="G680" s="3">
        <f t="shared" ref="G680:G694" si="18">(B680/1000)*(C680*1+D680*2)</f>
        <v>17663880.896269999</v>
      </c>
      <c r="H680" s="3">
        <f t="shared" ref="H680:H694" si="19">ABS(C680-ROUND(C680,0))+ABS(D680-ROUND(D680,0))</f>
        <v>0.12999999895691872</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72190.53</v>
      </c>
      <c r="D695" s="2">
        <f>'PR-RAS'!E702</f>
        <v>0</v>
      </c>
      <c r="E695" s="2">
        <v>0</v>
      </c>
      <c r="F695" s="2">
        <v>0</v>
      </c>
      <c r="G695" s="3">
        <f t="shared" si="14"/>
        <v>50100.227819999993</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24612810.710000001</v>
      </c>
      <c r="D699" s="2">
        <f>'PR-RAS'!E706</f>
        <v>20815161.050000001</v>
      </c>
      <c r="E699" s="2">
        <v>0</v>
      </c>
      <c r="F699" s="2">
        <v>0</v>
      </c>
      <c r="G699" s="3">
        <f t="shared" si="14"/>
        <v>46237706.70138</v>
      </c>
      <c r="H699" s="3">
        <f t="shared" si="15"/>
        <v>0.33999999985098839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987780.96</v>
      </c>
      <c r="D725" s="2">
        <f>'PR-RAS'!E732</f>
        <v>1549198.55</v>
      </c>
      <c r="E725" s="2">
        <v>0</v>
      </c>
      <c r="F725" s="2">
        <v>0</v>
      </c>
      <c r="G725" s="3">
        <f t="shared" si="14"/>
        <v>2958392.9154400001</v>
      </c>
      <c r="H725" s="3">
        <f t="shared" si="15"/>
        <v>0.48999999999068677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275461.81</v>
      </c>
      <c r="D726" s="2">
        <f>'PR-RAS'!E733</f>
        <v>294080</v>
      </c>
      <c r="E726" s="2">
        <v>0</v>
      </c>
      <c r="F726" s="2">
        <v>0</v>
      </c>
      <c r="G726" s="3">
        <f t="shared" si="14"/>
        <v>626125.81225000008</v>
      </c>
      <c r="H726" s="3">
        <f t="shared" si="15"/>
        <v>0.19000000000232831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5238214.82</v>
      </c>
      <c r="D727" s="2">
        <f>'PR-RAS'!E734</f>
        <v>5313429.8600000003</v>
      </c>
      <c r="E727" s="2">
        <v>0</v>
      </c>
      <c r="F727" s="2">
        <v>0</v>
      </c>
      <c r="G727" s="3">
        <f t="shared" si="14"/>
        <v>11518044.116040001</v>
      </c>
      <c r="H727" s="3">
        <f t="shared" si="15"/>
        <v>0.31999999936670065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43865.88</v>
      </c>
      <c r="D729" s="2">
        <f>'PR-RAS'!E736</f>
        <v>54725.599999999999</v>
      </c>
      <c r="E729" s="2">
        <v>0</v>
      </c>
      <c r="F729" s="2">
        <v>0</v>
      </c>
      <c r="G729" s="3">
        <f t="shared" si="14"/>
        <v>111614.83423999998</v>
      </c>
      <c r="H729" s="3">
        <f t="shared" si="15"/>
        <v>0.52000000000407454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3862.12</v>
      </c>
      <c r="D730" s="2">
        <f>'PR-RAS'!E737</f>
        <v>7372.62</v>
      </c>
      <c r="E730" s="2">
        <v>0</v>
      </c>
      <c r="F730" s="2">
        <v>0</v>
      </c>
      <c r="G730" s="3">
        <f t="shared" si="14"/>
        <v>13564.765439999999</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3433.06</v>
      </c>
      <c r="D731" s="2">
        <f>'PR-RAS'!E738</f>
        <v>2459.96</v>
      </c>
      <c r="E731" s="2">
        <v>0</v>
      </c>
      <c r="F731" s="2">
        <v>0</v>
      </c>
      <c r="G731" s="3">
        <f t="shared" si="14"/>
        <v>6097.6753999999992</v>
      </c>
      <c r="H731" s="3">
        <f t="shared" si="15"/>
        <v>9.9999999999909051E-2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881369.98</v>
      </c>
      <c r="D735" s="2">
        <f>'PR-RAS'!E742</f>
        <v>760822.15</v>
      </c>
      <c r="E735" s="2">
        <v>0</v>
      </c>
      <c r="F735" s="2">
        <v>0</v>
      </c>
      <c r="G735" s="3">
        <f t="shared" si="14"/>
        <v>1763812.4815200001</v>
      </c>
      <c r="H735" s="3">
        <f t="shared" si="15"/>
        <v>0.17000000004190952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1558632.81</v>
      </c>
      <c r="D746" s="2">
        <f>'PR-RAS'!E753</f>
        <v>578872.81999999995</v>
      </c>
      <c r="E746" s="2">
        <v>0</v>
      </c>
      <c r="F746" s="2">
        <v>0</v>
      </c>
      <c r="G746" s="3">
        <f t="shared" si="14"/>
        <v>2023701.9452500001</v>
      </c>
      <c r="H746" s="3">
        <f t="shared" si="15"/>
        <v>0.36999999999534339</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2751620.77</v>
      </c>
      <c r="D750" s="2">
        <f>'PR-RAS'!E757</f>
        <v>0</v>
      </c>
      <c r="E750" s="2">
        <v>0</v>
      </c>
      <c r="F750" s="2">
        <v>0</v>
      </c>
      <c r="G750" s="3">
        <f t="shared" si="14"/>
        <v>2060963.95673</v>
      </c>
      <c r="H750" s="3">
        <f t="shared" si="15"/>
        <v>0.22999999998137355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2199915.66</v>
      </c>
      <c r="D753" s="2">
        <f>'PR-RAS'!E760</f>
        <v>1666550.81</v>
      </c>
      <c r="E753" s="2">
        <v>0</v>
      </c>
      <c r="F753" s="2">
        <v>0</v>
      </c>
      <c r="G753" s="3">
        <f t="shared" si="14"/>
        <v>4160828.99456</v>
      </c>
      <c r="H753" s="3">
        <f t="shared" si="15"/>
        <v>0.52999999979510903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7980110.5899999999</v>
      </c>
      <c r="D894" s="2">
        <f>'PR-RAS'!E901</f>
        <v>0</v>
      </c>
      <c r="E894" s="2">
        <v>0</v>
      </c>
      <c r="F894" s="2">
        <v>0</v>
      </c>
      <c r="G894" s="3">
        <f t="shared" si="34"/>
        <v>7126238.7568699997</v>
      </c>
      <c r="H894" s="3">
        <f t="shared" si="35"/>
        <v>0.41000000014901161</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19517000</v>
      </c>
      <c r="D899" s="2">
        <f>'PR-RAS'!E906</f>
        <v>0</v>
      </c>
      <c r="E899" s="2">
        <v>0</v>
      </c>
      <c r="F899" s="2">
        <v>0</v>
      </c>
      <c r="G899" s="3">
        <f t="shared" si="34"/>
        <v>17526266</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32517000</v>
      </c>
      <c r="D905" s="2">
        <f>'PR-RAS'!E912</f>
        <v>0</v>
      </c>
      <c r="E905" s="2">
        <v>0</v>
      </c>
      <c r="F905" s="2">
        <v>0</v>
      </c>
      <c r="G905" s="3">
        <f t="shared" si="34"/>
        <v>29395368</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24713894.280000001</v>
      </c>
      <c r="D962" s="2">
        <f>'PR-RAS'!E969</f>
        <v>5074214</v>
      </c>
      <c r="E962" s="2">
        <v>0</v>
      </c>
      <c r="F962" s="2">
        <v>0</v>
      </c>
      <c r="G962" s="3">
        <f t="shared" si="34"/>
        <v>33502691.71108</v>
      </c>
      <c r="H962" s="3">
        <f t="shared" si="35"/>
        <v>0.2800000011920929</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2478520048.1799998</v>
      </c>
      <c r="D1011" s="7">
        <f>BILANCA!E6</f>
        <v>2756129552.1199999</v>
      </c>
      <c r="E1011" s="7">
        <v>0</v>
      </c>
      <c r="F1011" s="7">
        <v>0</v>
      </c>
      <c r="G1011" s="8">
        <f t="shared" ref="G1011:G1306" si="38">B1011/1000*C1011+B1011/500*D1011</f>
        <v>7990779.1524200002</v>
      </c>
      <c r="H1011" s="8">
        <f t="shared" si="35"/>
        <v>0.29999971389770508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2206289594.8099999</v>
      </c>
      <c r="D1012" s="2">
        <f>BILANCA!E7</f>
        <v>2438723388.5499997</v>
      </c>
      <c r="E1012" s="2">
        <v>0</v>
      </c>
      <c r="F1012" s="2">
        <v>0</v>
      </c>
      <c r="G1012" s="3">
        <f t="shared" si="38"/>
        <v>14167472.74382</v>
      </c>
      <c r="H1012" s="3">
        <f t="shared" si="35"/>
        <v>0.64000034332275391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271842106.93000001</v>
      </c>
      <c r="D1013" s="2">
        <f>BILANCA!E8</f>
        <v>270763540.58999997</v>
      </c>
      <c r="E1013" s="2">
        <v>0</v>
      </c>
      <c r="F1013" s="2">
        <v>0</v>
      </c>
      <c r="G1013" s="3">
        <f t="shared" si="38"/>
        <v>2440107.56433</v>
      </c>
      <c r="H1013" s="3">
        <f t="shared" si="35"/>
        <v>0.48000001907348633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265248542.93000001</v>
      </c>
      <c r="D1014" s="2">
        <f>BILANCA!E9</f>
        <v>265071840.22999999</v>
      </c>
      <c r="E1014" s="2">
        <v>0</v>
      </c>
      <c r="F1014" s="2">
        <v>0</v>
      </c>
      <c r="G1014" s="3">
        <f t="shared" si="38"/>
        <v>3181568.8935599998</v>
      </c>
      <c r="H1014" s="3">
        <f t="shared" si="35"/>
        <v>0.29999998211860657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42184582.880000003</v>
      </c>
      <c r="D1015" s="2">
        <f>BILANCA!E10</f>
        <v>43167947.850000001</v>
      </c>
      <c r="E1015" s="2">
        <v>0</v>
      </c>
      <c r="F1015" s="2">
        <v>0</v>
      </c>
      <c r="G1015" s="3">
        <f t="shared" si="38"/>
        <v>642602.39290000009</v>
      </c>
      <c r="H1015" s="3">
        <f t="shared" si="35"/>
        <v>0.26999999582767487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35591018.880000003</v>
      </c>
      <c r="D1016" s="2">
        <f>BILANCA!E11</f>
        <v>37476247.490000002</v>
      </c>
      <c r="E1016" s="2">
        <v>0</v>
      </c>
      <c r="F1016" s="2">
        <v>0</v>
      </c>
      <c r="G1016" s="3">
        <f t="shared" si="38"/>
        <v>663261.08316000004</v>
      </c>
      <c r="H1016" s="3">
        <f t="shared" si="35"/>
        <v>0.60999999940395355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903532343.10000002</v>
      </c>
      <c r="D1017" s="2">
        <f>BILANCA!E12</f>
        <v>872817024.88999975</v>
      </c>
      <c r="E1017" s="2">
        <v>0</v>
      </c>
      <c r="F1017" s="2">
        <v>0</v>
      </c>
      <c r="G1017" s="3">
        <f t="shared" si="38"/>
        <v>18544164.750159997</v>
      </c>
      <c r="H1017" s="3">
        <f t="shared" si="35"/>
        <v>0.21000027656555176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865869372.46000004</v>
      </c>
      <c r="D1018" s="2">
        <f>BILANCA!E13</f>
        <v>835522034.60999966</v>
      </c>
      <c r="E1018" s="2">
        <v>0</v>
      </c>
      <c r="F1018" s="2">
        <v>0</v>
      </c>
      <c r="G1018" s="3">
        <f t="shared" si="38"/>
        <v>20295307.533439994</v>
      </c>
      <c r="H1018" s="3">
        <f t="shared" si="35"/>
        <v>0.85000038146972656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6782725.5099999998</v>
      </c>
      <c r="D1019" s="2">
        <f>BILANCA!E14</f>
        <v>6729775.5899999999</v>
      </c>
      <c r="E1019" s="2">
        <v>0</v>
      </c>
      <c r="F1019" s="2">
        <v>0</v>
      </c>
      <c r="G1019" s="3">
        <f t="shared" si="38"/>
        <v>182180.49020999996</v>
      </c>
      <c r="H1019" s="3">
        <f t="shared" si="35"/>
        <v>0.90000000037252903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190294282.68000001</v>
      </c>
      <c r="D1020" s="2">
        <f>BILANCA!E15</f>
        <v>190712747.97</v>
      </c>
      <c r="E1020" s="2">
        <v>0</v>
      </c>
      <c r="F1020" s="2">
        <v>0</v>
      </c>
      <c r="G1020" s="3">
        <f t="shared" si="38"/>
        <v>5717197.7862</v>
      </c>
      <c r="H1020" s="3">
        <f t="shared" si="35"/>
        <v>0.34999999403953552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2310037320.8899999</v>
      </c>
      <c r="D1021" s="2">
        <f>BILANCA!E16</f>
        <v>2291075337.0999999</v>
      </c>
      <c r="E1021" s="2">
        <v>0</v>
      </c>
      <c r="F1021" s="2">
        <v>0</v>
      </c>
      <c r="G1021" s="3">
        <f t="shared" si="38"/>
        <v>75814067.945989996</v>
      </c>
      <c r="H1021" s="3">
        <f t="shared" si="35"/>
        <v>0.21000003814697266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413174304.98000002</v>
      </c>
      <c r="D1022" s="2">
        <f>BILANCA!E17</f>
        <v>416904842.82999998</v>
      </c>
      <c r="E1022" s="2">
        <v>0</v>
      </c>
      <c r="F1022" s="2">
        <v>0</v>
      </c>
      <c r="G1022" s="3">
        <f t="shared" si="38"/>
        <v>14963807.88768</v>
      </c>
      <c r="H1022" s="3">
        <f t="shared" si="35"/>
        <v>0.18999999761581421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2054419261.5999999</v>
      </c>
      <c r="D1023" s="2">
        <f>BILANCA!E18</f>
        <v>2069900668.8800001</v>
      </c>
      <c r="E1023" s="2">
        <v>0</v>
      </c>
      <c r="F1023" s="2">
        <v>0</v>
      </c>
      <c r="G1023" s="3">
        <f t="shared" si="38"/>
        <v>80524867.791680008</v>
      </c>
      <c r="H1023" s="3">
        <f t="shared" si="35"/>
        <v>0.51999998092651367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10141603.550000012</v>
      </c>
      <c r="D1024" s="2">
        <f>BILANCA!E19</f>
        <v>8877091.4900000095</v>
      </c>
      <c r="E1024" s="2">
        <v>0</v>
      </c>
      <c r="F1024" s="2">
        <v>0</v>
      </c>
      <c r="G1024" s="3">
        <f t="shared" si="38"/>
        <v>390541.01142000046</v>
      </c>
      <c r="H1024" s="3">
        <f t="shared" si="35"/>
        <v>0.93999999761581421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2446603.67</v>
      </c>
      <c r="D1025" s="2">
        <f>BILANCA!E20</f>
        <v>2529622.33</v>
      </c>
      <c r="E1025" s="2">
        <v>0</v>
      </c>
      <c r="F1025" s="2">
        <v>0</v>
      </c>
      <c r="G1025" s="3">
        <f t="shared" si="38"/>
        <v>112587.72494999999</v>
      </c>
      <c r="H1025" s="3">
        <f t="shared" si="35"/>
        <v>0.66000000014901161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92915161.510000005</v>
      </c>
      <c r="D1031" s="2">
        <f>BILANCA!E26</f>
        <v>90814645.620000005</v>
      </c>
      <c r="E1031" s="2">
        <v>0</v>
      </c>
      <c r="F1031" s="2">
        <v>0</v>
      </c>
      <c r="G1031" s="3">
        <f t="shared" si="38"/>
        <v>5765433.5077500008</v>
      </c>
      <c r="H1031" s="3">
        <f t="shared" si="35"/>
        <v>0.86999998986721039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85220161.629999995</v>
      </c>
      <c r="D1033" s="2">
        <f>BILANCA!E28</f>
        <v>84467176.459999993</v>
      </c>
      <c r="E1033" s="2">
        <v>0</v>
      </c>
      <c r="F1033" s="2">
        <v>0</v>
      </c>
      <c r="G1033" s="3">
        <f t="shared" si="38"/>
        <v>5845553.8346499996</v>
      </c>
      <c r="H1033" s="3">
        <f t="shared" si="35"/>
        <v>0.82999999821186066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23269196.139999986</v>
      </c>
      <c r="D1034" s="2">
        <f>BILANCA!E29</f>
        <v>24165727.840000004</v>
      </c>
      <c r="E1034" s="2">
        <v>0</v>
      </c>
      <c r="F1034" s="2">
        <v>0</v>
      </c>
      <c r="G1034" s="3">
        <f t="shared" si="38"/>
        <v>1718415.6436799997</v>
      </c>
      <c r="H1034" s="3">
        <f t="shared" si="35"/>
        <v>0.29999998211860657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8921393.0399999991</v>
      </c>
      <c r="D1035" s="2">
        <f>BILANCA!E30</f>
        <v>9560750.0600000005</v>
      </c>
      <c r="E1035" s="2">
        <v>0</v>
      </c>
      <c r="F1035" s="2">
        <v>0</v>
      </c>
      <c r="G1035" s="3">
        <f t="shared" si="38"/>
        <v>701072.32900000003</v>
      </c>
      <c r="H1035" s="3">
        <f t="shared" si="35"/>
        <v>9.999999962747097E-2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68141460.319999993</v>
      </c>
      <c r="D1036" s="2">
        <f>BILANCA!E31</f>
        <v>69450679.939999998</v>
      </c>
      <c r="E1036" s="2">
        <v>0</v>
      </c>
      <c r="F1036" s="2">
        <v>0</v>
      </c>
      <c r="G1036" s="3">
        <f t="shared" si="38"/>
        <v>5383113.3251999998</v>
      </c>
      <c r="H1036" s="3">
        <f t="shared" si="35"/>
        <v>0.37999999523162842</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53793657.219999999</v>
      </c>
      <c r="D1039" s="2">
        <f>BILANCA!E34</f>
        <v>54845702.159999996</v>
      </c>
      <c r="E1039" s="2">
        <v>0</v>
      </c>
      <c r="F1039" s="2">
        <v>0</v>
      </c>
      <c r="G1039" s="3">
        <f t="shared" si="38"/>
        <v>4741066.7846600004</v>
      </c>
      <c r="H1039" s="3">
        <f t="shared" si="35"/>
        <v>0.37999999523162842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4252170.95</v>
      </c>
      <c r="D1040" s="2">
        <f>BILANCA!E35</f>
        <v>4252170.95</v>
      </c>
      <c r="E1040" s="2">
        <v>0</v>
      </c>
      <c r="F1040" s="2">
        <v>0</v>
      </c>
      <c r="G1040" s="3">
        <f t="shared" si="38"/>
        <v>382695.38550000003</v>
      </c>
      <c r="H1040" s="3">
        <f t="shared" si="35"/>
        <v>9.999999962747097E-2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5600102.96</v>
      </c>
      <c r="D1042" s="2">
        <f>BILANCA!E37</f>
        <v>5600102.96</v>
      </c>
      <c r="E1042" s="2">
        <v>0</v>
      </c>
      <c r="F1042" s="2">
        <v>0</v>
      </c>
      <c r="G1042" s="3">
        <f t="shared" si="38"/>
        <v>537609.88416000002</v>
      </c>
      <c r="H1042" s="3">
        <f t="shared" si="35"/>
        <v>8.0000000074505806E-2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1347932.01</v>
      </c>
      <c r="D1045" s="2">
        <f>BILANCA!E40</f>
        <v>1347932.01</v>
      </c>
      <c r="E1045" s="2">
        <v>0</v>
      </c>
      <c r="F1045" s="2">
        <v>0</v>
      </c>
      <c r="G1045" s="3">
        <f t="shared" si="38"/>
        <v>141532.86105000001</v>
      </c>
      <c r="H1045" s="3">
        <f t="shared" si="35"/>
        <v>2.0000000018626451E-2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323999.29000000004</v>
      </c>
      <c r="D1057" s="2">
        <f>BILANCA!E52</f>
        <v>537857.98999999929</v>
      </c>
      <c r="E1057" s="2">
        <v>0</v>
      </c>
      <c r="F1057" s="2">
        <v>0</v>
      </c>
      <c r="G1057" s="3">
        <f t="shared" si="38"/>
        <v>65786.617689999926</v>
      </c>
      <c r="H1057" s="3">
        <f t="shared" si="35"/>
        <v>0.30000000074505806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323999.28999999998</v>
      </c>
      <c r="D1058" s="2">
        <f>BILANCA!E53</f>
        <v>537857.99</v>
      </c>
      <c r="E1058" s="2">
        <v>0</v>
      </c>
      <c r="F1058" s="2">
        <v>0</v>
      </c>
      <c r="G1058" s="3">
        <f t="shared" si="38"/>
        <v>67186.33296</v>
      </c>
      <c r="H1058" s="3">
        <f t="shared" si="35"/>
        <v>0.29999999998835847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5650422.1600000001</v>
      </c>
      <c r="D1059" s="2">
        <f>BILANCA!E54</f>
        <v>5656956.3699999992</v>
      </c>
      <c r="E1059" s="2">
        <v>0</v>
      </c>
      <c r="F1059" s="2">
        <v>0</v>
      </c>
      <c r="G1059" s="3">
        <f t="shared" si="38"/>
        <v>831252.41009999998</v>
      </c>
      <c r="H1059" s="3">
        <f t="shared" si="35"/>
        <v>0.52999999932944775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5650422.1600000001</v>
      </c>
      <c r="D1060" s="2">
        <f>BILANCA!E55</f>
        <v>5656956.3700000001</v>
      </c>
      <c r="E1060" s="2">
        <v>0</v>
      </c>
      <c r="F1060" s="2">
        <v>0</v>
      </c>
      <c r="G1060" s="3">
        <f t="shared" si="38"/>
        <v>848216.745</v>
      </c>
      <c r="H1060" s="3">
        <f t="shared" si="35"/>
        <v>0.53000000026077032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992228953.71000004</v>
      </c>
      <c r="D1061" s="2">
        <f>BILANCA!E56</f>
        <v>1253173423.8800001</v>
      </c>
      <c r="E1061" s="2">
        <v>0</v>
      </c>
      <c r="F1061" s="2">
        <v>0</v>
      </c>
      <c r="G1061" s="3">
        <f t="shared" si="38"/>
        <v>178427365.87497002</v>
      </c>
      <c r="H1061" s="3">
        <f t="shared" si="35"/>
        <v>0.40999984741210938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871194726.08000004</v>
      </c>
      <c r="D1062" s="2">
        <f>BILANCA!E57</f>
        <v>1109590644.3800001</v>
      </c>
      <c r="E1062" s="2">
        <v>0</v>
      </c>
      <c r="F1062" s="2">
        <v>0</v>
      </c>
      <c r="G1062" s="3">
        <f t="shared" si="38"/>
        <v>160699552.77168</v>
      </c>
      <c r="H1062" s="3">
        <f t="shared" si="35"/>
        <v>0.46000015735626221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109895869.81999999</v>
      </c>
      <c r="D1063" s="2">
        <f>BILANCA!E58</f>
        <v>127779808.11999999</v>
      </c>
      <c r="E1063" s="2">
        <v>0</v>
      </c>
      <c r="F1063" s="2">
        <v>0</v>
      </c>
      <c r="G1063" s="3">
        <f t="shared" si="38"/>
        <v>19369140.761179999</v>
      </c>
      <c r="H1063" s="3">
        <f t="shared" si="35"/>
        <v>0.29999999701976776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11138357.810000001</v>
      </c>
      <c r="D1067" s="2">
        <f>BILANCA!E62</f>
        <v>15802971.379999999</v>
      </c>
      <c r="E1067" s="2">
        <v>0</v>
      </c>
      <c r="F1067" s="2">
        <v>0</v>
      </c>
      <c r="G1067" s="3">
        <f t="shared" si="38"/>
        <v>2436425.1324899998</v>
      </c>
      <c r="H1067" s="3">
        <f t="shared" si="35"/>
        <v>0.56999999843537807</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38362191.780000001</v>
      </c>
      <c r="D1068" s="2">
        <f>BILANCA!E63</f>
        <v>41431541.199999988</v>
      </c>
      <c r="E1068" s="2">
        <v>0</v>
      </c>
      <c r="F1068" s="2">
        <v>0</v>
      </c>
      <c r="G1068" s="3">
        <f t="shared" si="38"/>
        <v>7031065.9024399985</v>
      </c>
      <c r="H1068" s="3">
        <f t="shared" si="35"/>
        <v>0.41999998688697815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38362191.780000001</v>
      </c>
      <c r="D1069" s="2">
        <f>BILANCA!E64</f>
        <v>41431541.199999988</v>
      </c>
      <c r="E1069" s="2">
        <v>0</v>
      </c>
      <c r="F1069" s="2">
        <v>0</v>
      </c>
      <c r="G1069" s="3">
        <f t="shared" si="38"/>
        <v>7152291.1766199991</v>
      </c>
      <c r="H1069" s="3">
        <f t="shared" si="35"/>
        <v>0.41999998688697815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272230453.37</v>
      </c>
      <c r="D1074" s="2">
        <f>BILANCA!E69</f>
        <v>317406163.57000005</v>
      </c>
      <c r="E1074" s="2">
        <v>0</v>
      </c>
      <c r="F1074" s="2">
        <v>0</v>
      </c>
      <c r="G1074" s="3">
        <f t="shared" si="38"/>
        <v>58050737.952640004</v>
      </c>
      <c r="H1074" s="3">
        <f t="shared" si="35"/>
        <v>0.79999995231628418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111806243.81</v>
      </c>
      <c r="D1075" s="2">
        <f>BILANCA!E70</f>
        <v>114655691.89</v>
      </c>
      <c r="E1075" s="2">
        <v>0</v>
      </c>
      <c r="F1075" s="2">
        <v>0</v>
      </c>
      <c r="G1075" s="3">
        <f t="shared" si="38"/>
        <v>22172645.793350004</v>
      </c>
      <c r="H1075" s="3">
        <f t="shared" si="35"/>
        <v>0.29999999701976776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110884548.22</v>
      </c>
      <c r="D1076" s="2">
        <f>BILANCA!E71</f>
        <v>113712939.72</v>
      </c>
      <c r="E1076" s="2">
        <v>0</v>
      </c>
      <c r="F1076" s="2">
        <v>0</v>
      </c>
      <c r="G1076" s="3">
        <f t="shared" si="38"/>
        <v>22328488.225560002</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110884548.22</v>
      </c>
      <c r="D1078" s="2">
        <f>BILANCA!E73</f>
        <v>113712939.72</v>
      </c>
      <c r="E1078" s="2">
        <v>0</v>
      </c>
      <c r="F1078" s="2">
        <v>0</v>
      </c>
      <c r="G1078" s="3">
        <f t="shared" si="38"/>
        <v>23005109.080880001</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921695.59</v>
      </c>
      <c r="D1081" s="2">
        <f>BILANCA!E76</f>
        <v>942752.17</v>
      </c>
      <c r="E1081" s="2">
        <v>0</v>
      </c>
      <c r="F1081" s="2">
        <v>0</v>
      </c>
      <c r="G1081" s="3">
        <f t="shared" si="38"/>
        <v>199311.19503</v>
      </c>
      <c r="H1081" s="3">
        <f t="shared" si="35"/>
        <v>0.58000000007450581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921695.59</v>
      </c>
      <c r="D1083" s="2">
        <f>BILANCA!E78</f>
        <v>942752.17</v>
      </c>
      <c r="E1083" s="2">
        <v>0</v>
      </c>
      <c r="F1083" s="2">
        <v>0</v>
      </c>
      <c r="G1083" s="3">
        <f t="shared" si="39"/>
        <v>204925.59489000001</v>
      </c>
      <c r="H1083" s="3">
        <f t="shared" si="40"/>
        <v>0.58000000007450581</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106990992.01000001</v>
      </c>
      <c r="D1087" s="2">
        <f>BILANCA!E82</f>
        <v>127309002.44</v>
      </c>
      <c r="E1087" s="2">
        <v>0</v>
      </c>
      <c r="F1087" s="2">
        <v>0</v>
      </c>
      <c r="G1087" s="3">
        <f t="shared" si="38"/>
        <v>27843892.760530002</v>
      </c>
      <c r="H1087" s="3">
        <f t="shared" si="35"/>
        <v>0.45000000298023224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467569.59</v>
      </c>
      <c r="D1089" s="2">
        <f>BILANCA!E84</f>
        <v>275432.67999999993</v>
      </c>
      <c r="E1089" s="2">
        <v>0</v>
      </c>
      <c r="F1089" s="2">
        <v>0</v>
      </c>
      <c r="G1089" s="3">
        <f t="shared" si="38"/>
        <v>80456.361050000007</v>
      </c>
      <c r="H1089" s="3">
        <f t="shared" si="35"/>
        <v>0.73000000003958121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304140.61</v>
      </c>
      <c r="D1090" s="2">
        <f>BILANCA!E85</f>
        <v>358437.51</v>
      </c>
      <c r="E1090" s="2">
        <v>0</v>
      </c>
      <c r="F1090" s="2">
        <v>0</v>
      </c>
      <c r="G1090" s="3">
        <f t="shared" si="38"/>
        <v>81681.250400000004</v>
      </c>
      <c r="H1090" s="3">
        <f t="shared" si="35"/>
        <v>0.88000000000465661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106219281.81</v>
      </c>
      <c r="D1092" s="2">
        <f>BILANCA!E87</f>
        <v>126675132.25</v>
      </c>
      <c r="E1092" s="2">
        <v>0</v>
      </c>
      <c r="F1092" s="2">
        <v>0</v>
      </c>
      <c r="G1092" s="3">
        <f t="shared" si="38"/>
        <v>29484702.797420003</v>
      </c>
      <c r="H1092" s="3">
        <f t="shared" si="35"/>
        <v>0.43999999761581421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18568.48</v>
      </c>
      <c r="D1093" s="2">
        <f>BILANCA!E88</f>
        <v>18568.48</v>
      </c>
      <c r="E1093" s="2">
        <v>0</v>
      </c>
      <c r="F1093" s="2">
        <v>0</v>
      </c>
      <c r="G1093" s="3">
        <f t="shared" si="38"/>
        <v>4623.5515200000009</v>
      </c>
      <c r="H1093" s="3">
        <f t="shared" si="35"/>
        <v>0.95999999999912689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18568.48</v>
      </c>
      <c r="D1094" s="2">
        <f>BILANCA!E89</f>
        <v>18568.48</v>
      </c>
      <c r="E1094" s="2">
        <v>0</v>
      </c>
      <c r="F1094" s="2">
        <v>0</v>
      </c>
      <c r="G1094" s="3">
        <f t="shared" si="38"/>
        <v>4679.2569600000006</v>
      </c>
      <c r="H1094" s="3">
        <f t="shared" si="35"/>
        <v>0.95999999999912689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18568.48</v>
      </c>
      <c r="D1095" s="2">
        <f>BILANCA!E90</f>
        <v>18568.48</v>
      </c>
      <c r="E1095" s="2">
        <v>0</v>
      </c>
      <c r="F1095" s="2">
        <v>0</v>
      </c>
      <c r="G1095" s="3">
        <f t="shared" si="38"/>
        <v>4734.9624000000003</v>
      </c>
      <c r="H1095" s="3">
        <f t="shared" si="35"/>
        <v>0.95999999999912689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206047.2</v>
      </c>
      <c r="D1124" s="2">
        <f>BILANCA!E119</f>
        <v>206047.2</v>
      </c>
      <c r="E1124" s="2">
        <v>0</v>
      </c>
      <c r="F1124" s="2">
        <v>0</v>
      </c>
      <c r="G1124" s="3">
        <f t="shared" si="38"/>
        <v>70468.142400000012</v>
      </c>
      <c r="H1124" s="3">
        <f t="shared" si="41"/>
        <v>0.40000000002328306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206047.2</v>
      </c>
      <c r="D1125" s="2">
        <f>BILANCA!E120</f>
        <v>206047.2</v>
      </c>
      <c r="E1125" s="2">
        <v>0</v>
      </c>
      <c r="F1125" s="2">
        <v>0</v>
      </c>
      <c r="G1125" s="3">
        <f t="shared" si="38"/>
        <v>71086.284000000014</v>
      </c>
      <c r="H1125" s="3">
        <f t="shared" si="41"/>
        <v>0.40000000002328306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206047.2</v>
      </c>
      <c r="D1131" s="2">
        <f>BILANCA!E126</f>
        <v>206047.2</v>
      </c>
      <c r="E1131" s="2">
        <v>0</v>
      </c>
      <c r="F1131" s="2">
        <v>0</v>
      </c>
      <c r="G1131" s="3">
        <f t="shared" si="38"/>
        <v>74795.133600000001</v>
      </c>
      <c r="H1131" s="3">
        <f t="shared" si="41"/>
        <v>0.40000000002328306</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8054143.3700000001</v>
      </c>
      <c r="D1140" s="2">
        <f>BILANCA!E135</f>
        <v>25297641.75</v>
      </c>
      <c r="E1140" s="2">
        <v>0</v>
      </c>
      <c r="F1140" s="2">
        <v>0</v>
      </c>
      <c r="G1140" s="3">
        <f t="shared" si="38"/>
        <v>7624425.4931000005</v>
      </c>
      <c r="H1140" s="3">
        <f t="shared" si="41"/>
        <v>0.62000000011175871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8054143.3700000001</v>
      </c>
      <c r="D1141" s="2">
        <f>BILANCA!E136</f>
        <v>25297641.75</v>
      </c>
      <c r="E1141" s="2">
        <v>0</v>
      </c>
      <c r="F1141" s="2">
        <v>0</v>
      </c>
      <c r="G1141" s="3">
        <f t="shared" si="38"/>
        <v>7683074.9199700002</v>
      </c>
      <c r="H1141" s="3">
        <f t="shared" si="41"/>
        <v>0.62000000011175871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8054143.3700000001</v>
      </c>
      <c r="D1147" s="2">
        <f>BILANCA!E142</f>
        <v>25297641.75</v>
      </c>
      <c r="E1147" s="2">
        <v>0</v>
      </c>
      <c r="F1147" s="2">
        <v>0</v>
      </c>
      <c r="G1147" s="3">
        <f t="shared" si="38"/>
        <v>8034971.4811900007</v>
      </c>
      <c r="H1147" s="3">
        <f t="shared" si="41"/>
        <v>0.62000000011175871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43062375.090000004</v>
      </c>
      <c r="D1152" s="2">
        <f>BILANCA!E147</f>
        <v>48163829.120000005</v>
      </c>
      <c r="E1152" s="2">
        <v>0</v>
      </c>
      <c r="F1152" s="2">
        <v>0</v>
      </c>
      <c r="G1152" s="3">
        <f t="shared" si="38"/>
        <v>19793384.732859999</v>
      </c>
      <c r="H1152" s="3">
        <f t="shared" si="41"/>
        <v>0.21000000834465027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50255986.240000002</v>
      </c>
      <c r="D1166" s="2">
        <f>BILANCA!E161</f>
        <v>53374955.280000001</v>
      </c>
      <c r="E1166" s="2">
        <v>0</v>
      </c>
      <c r="F1166" s="2">
        <v>0</v>
      </c>
      <c r="G1166" s="3">
        <f t="shared" si="38"/>
        <v>24492919.900800001</v>
      </c>
      <c r="H1166" s="3">
        <f t="shared" si="41"/>
        <v>0.52000000327825546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7193611.1500000004</v>
      </c>
      <c r="D1169" s="2">
        <f>BILANCA!E164</f>
        <v>5211126.16</v>
      </c>
      <c r="E1169" s="2">
        <v>0</v>
      </c>
      <c r="F1169" s="2">
        <v>0</v>
      </c>
      <c r="G1169" s="3">
        <f t="shared" si="38"/>
        <v>2800922.2917299997</v>
      </c>
      <c r="H1169" s="3">
        <f t="shared" si="41"/>
        <v>0.31000000052154064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2092083.4100000001</v>
      </c>
      <c r="D1176" s="2">
        <f>BILANCA!E171</f>
        <v>1755382.6900000477</v>
      </c>
      <c r="E1176" s="2">
        <v>0</v>
      </c>
      <c r="F1176" s="2">
        <v>0</v>
      </c>
      <c r="G1176" s="3">
        <f t="shared" si="38"/>
        <v>930072.89914001594</v>
      </c>
      <c r="H1176" s="3">
        <f t="shared" si="41"/>
        <v>0.71999995247460902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764758.84</v>
      </c>
      <c r="D1177" s="2">
        <f>BILANCA!E172</f>
        <v>0</v>
      </c>
      <c r="E1177" s="2">
        <v>0</v>
      </c>
      <c r="F1177" s="2">
        <v>0</v>
      </c>
      <c r="G1177" s="3">
        <f t="shared" si="38"/>
        <v>127714.72628</v>
      </c>
      <c r="H1177" s="3">
        <f t="shared" si="41"/>
        <v>0.16000000003259629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1327324.57</v>
      </c>
      <c r="D1178" s="2">
        <f>BILANCA!E173</f>
        <v>1755382.6900000477</v>
      </c>
      <c r="E1178" s="2">
        <v>0</v>
      </c>
      <c r="F1178" s="2">
        <v>0</v>
      </c>
      <c r="G1178" s="3">
        <f t="shared" si="38"/>
        <v>812799.11160001601</v>
      </c>
      <c r="H1178" s="3">
        <f t="shared" si="41"/>
        <v>0.73999995226040483</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2478520048.1799998</v>
      </c>
      <c r="D1180" s="2">
        <f>BILANCA!E176</f>
        <v>2756129552.1199999</v>
      </c>
      <c r="E1180" s="2">
        <v>0</v>
      </c>
      <c r="F1180" s="2">
        <v>0</v>
      </c>
      <c r="G1180" s="3">
        <f t="shared" si="38"/>
        <v>1358432455.9114001</v>
      </c>
      <c r="H1180" s="3">
        <f t="shared" si="41"/>
        <v>0.29999971389770508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719908554.03999996</v>
      </c>
      <c r="D1181" s="2">
        <f>BILANCA!E177</f>
        <v>477410049.74999994</v>
      </c>
      <c r="E1181" s="2">
        <v>0</v>
      </c>
      <c r="F1181" s="2">
        <v>0</v>
      </c>
      <c r="G1181" s="3">
        <f t="shared" si="38"/>
        <v>286378599.75533998</v>
      </c>
      <c r="H1181" s="3">
        <f t="shared" si="41"/>
        <v>0.29000002145767212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400337977.81</v>
      </c>
      <c r="D1182" s="2">
        <f>BILANCA!E178</f>
        <v>187173074.39999998</v>
      </c>
      <c r="E1182" s="2">
        <v>0</v>
      </c>
      <c r="F1182" s="2">
        <v>0</v>
      </c>
      <c r="G1182" s="3">
        <f t="shared" si="38"/>
        <v>133245669.77691999</v>
      </c>
      <c r="H1182" s="3">
        <f t="shared" si="41"/>
        <v>0.5899999737739563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7720473.6200000001</v>
      </c>
      <c r="D1183" s="2">
        <f>BILANCA!E179</f>
        <v>9569739.9700000007</v>
      </c>
      <c r="E1183" s="2">
        <v>0</v>
      </c>
      <c r="F1183" s="2">
        <v>0</v>
      </c>
      <c r="G1183" s="3">
        <f t="shared" si="38"/>
        <v>4646771.96588</v>
      </c>
      <c r="H1183" s="3">
        <f t="shared" si="41"/>
        <v>0.40999999921768904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28558079.579999998</v>
      </c>
      <c r="D1184" s="2">
        <f>BILANCA!E180</f>
        <v>36736032.189999998</v>
      </c>
      <c r="E1184" s="2">
        <v>0</v>
      </c>
      <c r="F1184" s="2">
        <v>0</v>
      </c>
      <c r="G1184" s="3">
        <f t="shared" si="38"/>
        <v>17753245.049039997</v>
      </c>
      <c r="H1184" s="3">
        <f t="shared" si="41"/>
        <v>0.60999999940395355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26983.18</v>
      </c>
      <c r="D1185" s="2">
        <f>BILANCA!E181</f>
        <v>84943.6</v>
      </c>
      <c r="E1185" s="2">
        <v>0</v>
      </c>
      <c r="F1185" s="2">
        <v>0</v>
      </c>
      <c r="G1185" s="3">
        <f t="shared" si="38"/>
        <v>34452.316500000001</v>
      </c>
      <c r="H1185" s="3">
        <f t="shared" si="41"/>
        <v>0.57999999999447027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26983.18</v>
      </c>
      <c r="D1188" s="2">
        <f>BILANCA!E184</f>
        <v>84943.6</v>
      </c>
      <c r="E1188" s="2">
        <v>0</v>
      </c>
      <c r="F1188" s="2">
        <v>0</v>
      </c>
      <c r="G1188" s="3">
        <f t="shared" si="38"/>
        <v>35042.927640000002</v>
      </c>
      <c r="H1188" s="3">
        <f t="shared" si="41"/>
        <v>0.57999999999447027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223234070.06</v>
      </c>
      <c r="D1190" s="2">
        <f>BILANCA!E186</f>
        <v>0</v>
      </c>
      <c r="E1190" s="2">
        <v>0</v>
      </c>
      <c r="F1190" s="2">
        <v>0</v>
      </c>
      <c r="G1190" s="3">
        <f>B1190/1000*C1190+B1190/500*D1190</f>
        <v>40182132.610799998</v>
      </c>
      <c r="H1190" s="3">
        <f>ABS(C1190-ROUND(C1190,0))+ABS(D1190-ROUND(D1190,0))</f>
        <v>6.0000002384185791E-2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223234070.06</v>
      </c>
      <c r="D1196" s="2">
        <f>BILANCA!E192</f>
        <v>0</v>
      </c>
      <c r="E1196" s="2">
        <v>0</v>
      </c>
      <c r="F1196" s="2">
        <v>0</v>
      </c>
      <c r="G1196" s="3">
        <f t="shared" si="42"/>
        <v>41521537.031159997</v>
      </c>
      <c r="H1196" s="3">
        <f t="shared" si="43"/>
        <v>6.0000002384185791E-2</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140798371.37</v>
      </c>
      <c r="D1200" s="2">
        <f>BILANCA!E196</f>
        <v>140782358.63999999</v>
      </c>
      <c r="E1200" s="2">
        <v>0</v>
      </c>
      <c r="F1200" s="2">
        <v>0</v>
      </c>
      <c r="G1200" s="3">
        <f t="shared" si="38"/>
        <v>80248986.843499988</v>
      </c>
      <c r="H1200" s="3">
        <f t="shared" si="41"/>
        <v>0.73000001907348633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51950615.060000002</v>
      </c>
      <c r="D1201" s="2">
        <f>BILANCA!E197</f>
        <v>67988510</v>
      </c>
      <c r="E1201" s="2">
        <v>0</v>
      </c>
      <c r="F1201" s="2">
        <v>0</v>
      </c>
      <c r="G1201" s="3">
        <f t="shared" si="38"/>
        <v>35894178.296460003</v>
      </c>
      <c r="H1201" s="3">
        <f t="shared" si="41"/>
        <v>6.0000002384185791E-2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51950615.060000002</v>
      </c>
      <c r="D1202" s="2">
        <f>BILANCA!E198</f>
        <v>67988510</v>
      </c>
      <c r="E1202" s="2">
        <v>0</v>
      </c>
      <c r="F1202" s="2">
        <v>0</v>
      </c>
      <c r="G1202" s="3">
        <f t="shared" ref="G1202:G1206" si="44">B1202/1000*C1202+B1202/500*D1202</f>
        <v>36082105.93152</v>
      </c>
      <c r="H1202" s="3">
        <f t="shared" ref="H1202:H1206" si="45">ABS(C1202-ROUND(C1202,0))+ABS(D1202-ROUND(D1202,0))</f>
        <v>6.0000002384185791E-2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252320799.25</v>
      </c>
      <c r="D1223" s="2">
        <f>BILANCA!E219</f>
        <v>205945792.41999999</v>
      </c>
      <c r="E1223" s="2">
        <v>0</v>
      </c>
      <c r="F1223" s="2">
        <v>0</v>
      </c>
      <c r="G1223" s="3">
        <f t="shared" si="38"/>
        <v>141477237.81116998</v>
      </c>
      <c r="H1223" s="3">
        <f t="shared" si="41"/>
        <v>0.66999998688697815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234561050.30000001</v>
      </c>
      <c r="D1224" s="2">
        <f>BILANCA!E220</f>
        <v>193260257.47</v>
      </c>
      <c r="E1224" s="2">
        <v>0</v>
      </c>
      <c r="F1224" s="2">
        <v>0</v>
      </c>
      <c r="G1224" s="3">
        <f t="shared" si="38"/>
        <v>132911454.96135999</v>
      </c>
      <c r="H1224" s="3">
        <f t="shared" si="41"/>
        <v>0.77000001072883606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107126266.8</v>
      </c>
      <c r="D1225" s="2">
        <f>BILANCA!E221</f>
        <v>91957945.840000004</v>
      </c>
      <c r="E1225" s="2">
        <v>0</v>
      </c>
      <c r="F1225" s="2">
        <v>0</v>
      </c>
      <c r="G1225" s="3">
        <f t="shared" si="38"/>
        <v>62574064.073200002</v>
      </c>
      <c r="H1225" s="3">
        <f t="shared" si="41"/>
        <v>0.35999999940395355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124667140.54000001</v>
      </c>
      <c r="D1229" s="2">
        <f>BILANCA!E225</f>
        <v>95948103.840000004</v>
      </c>
      <c r="E1229" s="2">
        <v>0</v>
      </c>
      <c r="F1229" s="2">
        <v>0</v>
      </c>
      <c r="G1229" s="3">
        <f t="shared" si="38"/>
        <v>69327373.260179996</v>
      </c>
      <c r="H1229" s="3">
        <f t="shared" si="41"/>
        <v>0.61999998986721039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2767642.96</v>
      </c>
      <c r="D1231" s="2">
        <f>BILANCA!E227</f>
        <v>5354207.79</v>
      </c>
      <c r="E1231" s="2">
        <v>0</v>
      </c>
      <c r="F1231" s="2">
        <v>0</v>
      </c>
      <c r="G1231" s="3">
        <f t="shared" si="38"/>
        <v>2978208.9373399997</v>
      </c>
      <c r="H1231" s="3">
        <f t="shared" si="41"/>
        <v>0.25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17759748.949999999</v>
      </c>
      <c r="D1241" s="2">
        <f>BILANCA!E237</f>
        <v>12685534.949999999</v>
      </c>
      <c r="E1241" s="2">
        <v>0</v>
      </c>
      <c r="F1241" s="2">
        <v>0</v>
      </c>
      <c r="G1241" s="3">
        <f t="shared" si="38"/>
        <v>9963219.1543499995</v>
      </c>
      <c r="H1241" s="3">
        <f t="shared" si="41"/>
        <v>0.10000000149011612</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17759748.949999999</v>
      </c>
      <c r="D1242" s="2">
        <f>BILANCA!E238</f>
        <v>12685534.949999999</v>
      </c>
      <c r="E1242" s="2">
        <v>0</v>
      </c>
      <c r="F1242" s="2">
        <v>0</v>
      </c>
      <c r="G1242" s="3">
        <f t="shared" si="38"/>
        <v>10006349.973199999</v>
      </c>
      <c r="H1242" s="3">
        <f t="shared" si="41"/>
        <v>0.10000000149011612</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15299161.92</v>
      </c>
      <c r="D1252" s="2">
        <f>BILANCA!E248</f>
        <v>16302672.93</v>
      </c>
      <c r="E1252" s="2">
        <v>0</v>
      </c>
      <c r="F1252" s="2">
        <v>0</v>
      </c>
      <c r="G1252" s="3">
        <f t="shared" si="38"/>
        <v>11592890.882759999</v>
      </c>
      <c r="H1252" s="3">
        <f t="shared" si="41"/>
        <v>0.15000000037252903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15299161.92</v>
      </c>
      <c r="D1253" s="2">
        <f>BILANCA!E249</f>
        <v>16302672.93</v>
      </c>
      <c r="E1253" s="2">
        <v>0</v>
      </c>
      <c r="F1253" s="2">
        <v>0</v>
      </c>
      <c r="G1253" s="3">
        <f t="shared" si="38"/>
        <v>11640795.39054</v>
      </c>
      <c r="H1253" s="3">
        <f t="shared" si="41"/>
        <v>0.15000000037252903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1758611494.1399999</v>
      </c>
      <c r="D1255" s="2">
        <f>BILANCA!E251</f>
        <v>2278719502.3699999</v>
      </c>
      <c r="E1255" s="2">
        <v>0</v>
      </c>
      <c r="F1255" s="2">
        <v>0</v>
      </c>
      <c r="G1255" s="3">
        <f t="shared" si="38"/>
        <v>1547432372.2255998</v>
      </c>
      <c r="H1255" s="3">
        <f t="shared" si="41"/>
        <v>0.50999975204467773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1807515808.78</v>
      </c>
      <c r="D1256" s="2">
        <f>BILANCA!E252</f>
        <v>2289142190.1700001</v>
      </c>
      <c r="E1256" s="2">
        <v>0</v>
      </c>
      <c r="F1256" s="2">
        <v>0</v>
      </c>
      <c r="G1256" s="3">
        <f t="shared" si="38"/>
        <v>1570906846.52352</v>
      </c>
      <c r="H1256" s="3">
        <f t="shared" si="41"/>
        <v>0.3900001049041748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1807515808.78</v>
      </c>
      <c r="D1257" s="2">
        <f>BILANCA!E253</f>
        <v>2289142190.1700001</v>
      </c>
      <c r="E1257" s="2">
        <v>0</v>
      </c>
      <c r="F1257" s="2">
        <v>0</v>
      </c>
      <c r="G1257" s="3">
        <f t="shared" si="38"/>
        <v>1577292646.71264</v>
      </c>
      <c r="H1257" s="3">
        <f t="shared" si="41"/>
        <v>0.3900001049041748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-48904314.640000015</v>
      </c>
      <c r="D1259" s="2">
        <f>BILANCA!E255</f>
        <v>-10422687.800000012</v>
      </c>
      <c r="E1259" s="2">
        <v>0</v>
      </c>
      <c r="F1259" s="2">
        <v>0</v>
      </c>
      <c r="G1259" s="3">
        <f t="shared" si="38"/>
        <v>-17367672.86976001</v>
      </c>
      <c r="H1259" s="3">
        <f t="shared" si="41"/>
        <v>0.5599999725818634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247575755.83000001</v>
      </c>
      <c r="D1260" s="2">
        <f>BILANCA!E256</f>
        <v>314721435.69999999</v>
      </c>
      <c r="E1260" s="2">
        <v>0</v>
      </c>
      <c r="F1260" s="2">
        <v>0</v>
      </c>
      <c r="G1260" s="3">
        <f t="shared" si="38"/>
        <v>219254656.8075</v>
      </c>
      <c r="H1260" s="3">
        <f t="shared" si="41"/>
        <v>0.4699999988079071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247575755.83000001</v>
      </c>
      <c r="D1261" s="2">
        <f>BILANCA!E257</f>
        <v>314721435.69999999</v>
      </c>
      <c r="E1261" s="2">
        <v>0</v>
      </c>
      <c r="F1261" s="2">
        <v>0</v>
      </c>
      <c r="G1261" s="3">
        <f t="shared" si="38"/>
        <v>220131675.43472999</v>
      </c>
      <c r="H1261" s="3">
        <f t="shared" si="41"/>
        <v>0.4699999988079071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296480070.47000003</v>
      </c>
      <c r="D1264" s="2">
        <f>BILANCA!E260</f>
        <v>325144123.5</v>
      </c>
      <c r="E1264" s="2">
        <v>0</v>
      </c>
      <c r="F1264" s="2">
        <v>0</v>
      </c>
      <c r="G1264" s="3">
        <f t="shared" si="38"/>
        <v>240479152.63738</v>
      </c>
      <c r="H1264" s="3">
        <f t="shared" si="41"/>
        <v>0.97000002861022949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254738221.33000001</v>
      </c>
      <c r="D1266" s="2">
        <f>BILANCA!E262</f>
        <v>314474890.81</v>
      </c>
      <c r="E1266" s="2">
        <v>0</v>
      </c>
      <c r="F1266" s="2">
        <v>0</v>
      </c>
      <c r="G1266" s="3">
        <f t="shared" si="38"/>
        <v>226224128.75520003</v>
      </c>
      <c r="H1266" s="3">
        <f t="shared" si="41"/>
        <v>0.52000001072883606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41741849.140000001</v>
      </c>
      <c r="D1267" s="2">
        <f>BILANCA!E263</f>
        <v>10669232.689999999</v>
      </c>
      <c r="E1267" s="2">
        <v>0</v>
      </c>
      <c r="F1267" s="2">
        <v>0</v>
      </c>
      <c r="G1267" s="3">
        <f t="shared" si="38"/>
        <v>16211640.831640001</v>
      </c>
      <c r="H1267" s="3">
        <f t="shared" si="41"/>
        <v>0.45000000111758709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3002288500.6399999</v>
      </c>
      <c r="D1301" s="2">
        <f>BILANCA!E297</f>
        <v>2711498331.02</v>
      </c>
      <c r="E1301" s="2">
        <v>0</v>
      </c>
      <c r="F1301" s="2">
        <v>0</v>
      </c>
      <c r="G1301" s="3">
        <f t="shared" si="38"/>
        <v>2451757982.33988</v>
      </c>
      <c r="H1301" s="3">
        <f t="shared" si="41"/>
        <v>0.38000011444091797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3002288500.6399999</v>
      </c>
      <c r="D1302" s="2">
        <f>BILANCA!E298</f>
        <v>2711498331.02</v>
      </c>
      <c r="E1302" s="2">
        <v>0</v>
      </c>
      <c r="F1302" s="2">
        <v>0</v>
      </c>
      <c r="G1302" s="3">
        <f t="shared" si="38"/>
        <v>2460183267.5025597</v>
      </c>
      <c r="H1302" s="3">
        <f t="shared" si="41"/>
        <v>0.38000011444091797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18568.48</v>
      </c>
      <c r="D1303" s="2">
        <f>BILANCA!E300</f>
        <v>18568.48</v>
      </c>
      <c r="E1303" s="2">
        <v>0</v>
      </c>
      <c r="F1303" s="2">
        <v>0</v>
      </c>
      <c r="G1303" s="3">
        <f t="shared" si="38"/>
        <v>16321.693919999998</v>
      </c>
      <c r="H1303" s="3">
        <f t="shared" si="41"/>
        <v>0.95999999999912689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11742140.199999999</v>
      </c>
      <c r="D1305" s="2">
        <f>BILANCA!E302</f>
        <v>9147179.8800000008</v>
      </c>
      <c r="E1305" s="2">
        <v>0</v>
      </c>
      <c r="F1305" s="2">
        <v>0</v>
      </c>
      <c r="G1305" s="3">
        <f t="shared" si="38"/>
        <v>8860767.4881999996</v>
      </c>
      <c r="H1305" s="3">
        <f t="shared" si="41"/>
        <v>0.31999999843537807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38513846.039999999</v>
      </c>
      <c r="D1306" s="2">
        <f>BILANCA!E303</f>
        <v>44227775.399999999</v>
      </c>
      <c r="E1306" s="2">
        <v>0</v>
      </c>
      <c r="F1306" s="2">
        <v>0</v>
      </c>
      <c r="G1306" s="3">
        <f t="shared" si="38"/>
        <v>37582941.464639999</v>
      </c>
      <c r="H1306" s="3">
        <f t="shared" si="41"/>
        <v>0.43999999761581421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5176278.16</v>
      </c>
      <c r="D1312" s="2">
        <f>BILANCA!E309</f>
        <v>8468597.9000000004</v>
      </c>
      <c r="E1312" s="2">
        <v>0</v>
      </c>
      <c r="F1312" s="2">
        <v>0</v>
      </c>
      <c r="G1312" s="3">
        <f t="shared" si="52"/>
        <v>6678269.1359200003</v>
      </c>
      <c r="H1312" s="3">
        <f t="shared" si="41"/>
        <v>0.25999999977648258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100827600.54000001</v>
      </c>
      <c r="D1313" s="2">
        <f>BILANCA!E310</f>
        <v>117480484.44</v>
      </c>
      <c r="E1313" s="2">
        <v>0</v>
      </c>
      <c r="F1313" s="2">
        <v>0</v>
      </c>
      <c r="G1313" s="3">
        <f t="shared" si="52"/>
        <v>101743936.53426</v>
      </c>
      <c r="H1313" s="3">
        <f t="shared" si="41"/>
        <v>0.89999999105930328</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215403.11</v>
      </c>
      <c r="D1314" s="2">
        <f>BILANCA!E311</f>
        <v>726049.91</v>
      </c>
      <c r="E1314" s="2">
        <v>0</v>
      </c>
      <c r="F1314" s="2">
        <v>0</v>
      </c>
      <c r="G1314" s="3">
        <f t="shared" si="52"/>
        <v>506920.89072000002</v>
      </c>
      <c r="H1314" s="3">
        <f t="shared" si="41"/>
        <v>0.19999999995343387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2203721.85</v>
      </c>
      <c r="D1339" s="2">
        <f>BILANCA!E336</f>
        <v>25636611.02</v>
      </c>
      <c r="E1339" s="2">
        <v>0</v>
      </c>
      <c r="F1339" s="2">
        <v>0</v>
      </c>
      <c r="G1339" s="3">
        <f t="shared" si="52"/>
        <v>17593914.539810002</v>
      </c>
      <c r="H1339" s="3">
        <f t="shared" si="41"/>
        <v>0.16999999945983291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398134255.95999998</v>
      </c>
      <c r="D1340" s="2">
        <f>BILANCA!E337</f>
        <v>161536463.37900001</v>
      </c>
      <c r="E1340" s="2">
        <v>0</v>
      </c>
      <c r="F1340" s="2">
        <v>0</v>
      </c>
      <c r="G1340" s="3">
        <f t="shared" si="52"/>
        <v>237998370.29694003</v>
      </c>
      <c r="H1340" s="3">
        <f t="shared" si="41"/>
        <v>0.41900002956390381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12651894.439999999</v>
      </c>
      <c r="D1341" s="2">
        <f>BILANCA!E338</f>
        <v>604504.57999999996</v>
      </c>
      <c r="E1341" s="2">
        <v>0</v>
      </c>
      <c r="F1341" s="2">
        <v>0</v>
      </c>
      <c r="G1341" s="3">
        <f t="shared" si="52"/>
        <v>4587959.0915999999</v>
      </c>
      <c r="H1341" s="3">
        <f t="shared" si="41"/>
        <v>0.85999999952036887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39298720.619999997</v>
      </c>
      <c r="D1342" s="2">
        <f>BILANCA!E339</f>
        <v>67384005.420000002</v>
      </c>
      <c r="E1342" s="2">
        <v>0</v>
      </c>
      <c r="F1342" s="2">
        <v>0</v>
      </c>
      <c r="G1342" s="3">
        <f t="shared" si="52"/>
        <v>57790154.844719999</v>
      </c>
      <c r="H1342" s="3">
        <f t="shared" si="41"/>
        <v>0.80000000447034836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252320799.25</v>
      </c>
      <c r="D1346" s="2">
        <f>BILANCA!E343</f>
        <v>205945792.41999999</v>
      </c>
      <c r="E1346" s="2">
        <v>0</v>
      </c>
      <c r="F1346" s="2">
        <v>0</v>
      </c>
      <c r="G1346" s="3">
        <f t="shared" si="52"/>
        <v>223175361.05424002</v>
      </c>
      <c r="H1346" s="3">
        <f t="shared" si="41"/>
        <v>0.66999998688697815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28611878.280000001</v>
      </c>
      <c r="D1347" s="2">
        <f>BILANCA!E344</f>
        <v>0</v>
      </c>
      <c r="E1347" s="2">
        <v>0</v>
      </c>
      <c r="F1347" s="2">
        <v>0</v>
      </c>
      <c r="G1347" s="3">
        <f t="shared" si="52"/>
        <v>9642202.9803600013</v>
      </c>
      <c r="H1347" s="3">
        <f t="shared" si="41"/>
        <v>0.2800000011920929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2767642.96</v>
      </c>
      <c r="D1357" s="2">
        <f>BILANCA!E354</f>
        <v>5354207.79</v>
      </c>
      <c r="E1357" s="2">
        <v>0</v>
      </c>
      <c r="F1357" s="2">
        <v>0</v>
      </c>
      <c r="G1357" s="3">
        <f t="shared" si="52"/>
        <v>4676192.3133800002</v>
      </c>
      <c r="H1357" s="3">
        <f t="shared" si="41"/>
        <v>0.25</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3002288500.6399999</v>
      </c>
      <c r="D1400" s="14">
        <f>BILANCA!E397</f>
        <v>2711498331.02</v>
      </c>
      <c r="E1400" s="14">
        <v>0</v>
      </c>
      <c r="F1400" s="14">
        <v>0</v>
      </c>
      <c r="G1400" s="15">
        <f t="shared" si="52"/>
        <v>3285861213.4452</v>
      </c>
      <c r="H1400" s="15">
        <f t="shared" si="41"/>
        <v>0.38000011444091797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456547337.07999998</v>
      </c>
      <c r="D1431" s="2">
        <f>'RAS-funkcijski'!E35</f>
        <v>546115337.74000001</v>
      </c>
      <c r="E1431" s="2">
        <v>0</v>
      </c>
      <c r="F1431" s="2">
        <v>0</v>
      </c>
      <c r="G1431" s="3">
        <f t="shared" si="52"/>
        <v>48012118.389359996</v>
      </c>
      <c r="H1431" s="3">
        <f t="shared" si="41"/>
        <v>0.3399999737739563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456547337.07999998</v>
      </c>
      <c r="D1450" s="2">
        <f>'RAS-funkcijski'!E54</f>
        <v>546115337.74000001</v>
      </c>
      <c r="E1450" s="2">
        <v>0</v>
      </c>
      <c r="F1450" s="2">
        <v>0</v>
      </c>
      <c r="G1450" s="3">
        <f t="shared" si="52"/>
        <v>77438900.628000006</v>
      </c>
      <c r="H1450" s="3">
        <f t="shared" si="63"/>
        <v>0.3399999737739563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456547337.07999998</v>
      </c>
      <c r="D1453" s="2">
        <f>'RAS-funkcijski'!E57</f>
        <v>546115337.74000001</v>
      </c>
      <c r="E1453" s="2">
        <v>0</v>
      </c>
      <c r="F1453" s="2">
        <v>0</v>
      </c>
      <c r="G1453" s="3">
        <f t="shared" si="52"/>
        <v>82085234.665679991</v>
      </c>
      <c r="H1453" s="3">
        <f t="shared" si="63"/>
        <v>0.3399999737739563</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456547337.07999998</v>
      </c>
      <c r="D1537" s="14">
        <f>'RAS-funkcijski'!E141</f>
        <v>546115337.74000001</v>
      </c>
      <c r="E1537" s="14">
        <v>0</v>
      </c>
      <c r="F1537" s="14">
        <v>0</v>
      </c>
      <c r="G1537" s="15">
        <f t="shared" si="52"/>
        <v>212182587.72072002</v>
      </c>
      <c r="H1537" s="15">
        <f t="shared" si="63"/>
        <v>0.3399999737739563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3942714.39</v>
      </c>
      <c r="D1538" s="7">
        <f>'P-VRIO'!E5</f>
        <v>681400.23</v>
      </c>
      <c r="E1538" s="7">
        <v>0</v>
      </c>
      <c r="F1538" s="7">
        <v>0</v>
      </c>
      <c r="G1538" s="8">
        <f t="shared" si="52"/>
        <v>5305.5148499999996</v>
      </c>
      <c r="H1538" s="8">
        <f t="shared" si="63"/>
        <v>0.62000000011175871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648114.54</v>
      </c>
      <c r="E1539" s="2">
        <v>0</v>
      </c>
      <c r="F1539" s="2">
        <v>0</v>
      </c>
      <c r="G1539" s="3">
        <f t="shared" si="52"/>
        <v>2592.4581600000001</v>
      </c>
      <c r="H1539" s="3">
        <f t="shared" si="63"/>
        <v>0.4599999999627471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648114.54</v>
      </c>
      <c r="E1540" s="2">
        <v>0</v>
      </c>
      <c r="F1540" s="2">
        <v>0</v>
      </c>
      <c r="G1540" s="3">
        <f t="shared" si="52"/>
        <v>3888.6872400000002</v>
      </c>
      <c r="H1540" s="3">
        <f t="shared" si="63"/>
        <v>0.4599999999627471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235967.38</v>
      </c>
      <c r="E1542" s="2">
        <v>0</v>
      </c>
      <c r="F1542" s="2">
        <v>0</v>
      </c>
      <c r="G1542" s="3">
        <f t="shared" si="52"/>
        <v>2359.6738</v>
      </c>
      <c r="H1542" s="3">
        <f t="shared" si="63"/>
        <v>0.38000000000465661</v>
      </c>
      <c r="I1542" s="11">
        <f t="shared" si="64"/>
        <v>896.67604401098811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6899.22</v>
      </c>
      <c r="E1544" s="2">
        <v>0</v>
      </c>
      <c r="F1544" s="2">
        <v>0</v>
      </c>
      <c r="G1544" s="3">
        <f t="shared" si="52"/>
        <v>96.58908000000001</v>
      </c>
      <c r="H1544" s="3">
        <f t="shared" si="63"/>
        <v>0.22000000000025466</v>
      </c>
      <c r="I1544" s="11">
        <f t="shared" si="64"/>
        <v>21.2495976000246</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405247.94</v>
      </c>
      <c r="E1546" s="2">
        <v>0</v>
      </c>
      <c r="F1546" s="2">
        <v>0</v>
      </c>
      <c r="G1546" s="3">
        <f t="shared" si="52"/>
        <v>7294.4629199999999</v>
      </c>
      <c r="H1546" s="3">
        <f t="shared" si="63"/>
        <v>5.9999999997671694E-2</v>
      </c>
      <c r="I1546" s="11">
        <f t="shared" si="64"/>
        <v>437.66777518301626</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3942714.39</v>
      </c>
      <c r="D1555" s="2">
        <f>'P-VRIO'!E22</f>
        <v>33285.69</v>
      </c>
      <c r="E1555" s="2">
        <v>0</v>
      </c>
      <c r="F1555" s="2">
        <v>0</v>
      </c>
      <c r="G1555" s="3">
        <f t="shared" si="52"/>
        <v>72167.143859999996</v>
      </c>
      <c r="H1555" s="3">
        <f t="shared" si="63"/>
        <v>0.70000000012805685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3942714.39</v>
      </c>
      <c r="D1556" s="2">
        <f>'P-VRIO'!E23</f>
        <v>23074.68</v>
      </c>
      <c r="E1556" s="2">
        <v>0</v>
      </c>
      <c r="F1556" s="2">
        <v>0</v>
      </c>
      <c r="G1556" s="3">
        <f t="shared" si="52"/>
        <v>75788.41124999999</v>
      </c>
      <c r="H1556" s="3">
        <f t="shared" si="63"/>
        <v>0.71000000013009412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60705.919999999998</v>
      </c>
      <c r="D1558" s="2">
        <f>'P-VRIO'!E25</f>
        <v>0</v>
      </c>
      <c r="E1558" s="2">
        <v>0</v>
      </c>
      <c r="F1558" s="2">
        <v>0</v>
      </c>
      <c r="G1558" s="3">
        <f t="shared" si="52"/>
        <v>1274.8243199999999</v>
      </c>
      <c r="H1558" s="3">
        <f t="shared" si="63"/>
        <v>8.000000000174623E-2</v>
      </c>
      <c r="I1558" s="11">
        <f t="shared" si="66"/>
        <v>101.98594560222614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23074.68</v>
      </c>
      <c r="E1560" s="2">
        <v>0</v>
      </c>
      <c r="F1560" s="2">
        <v>0</v>
      </c>
      <c r="G1560" s="3">
        <f t="shared" si="52"/>
        <v>1061.4352799999999</v>
      </c>
      <c r="H1560" s="3">
        <f t="shared" si="63"/>
        <v>0.31999999999970896</v>
      </c>
      <c r="I1560" s="11">
        <f t="shared" si="66"/>
        <v>339.65928959969108</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3882008.47</v>
      </c>
      <c r="D1562" s="2">
        <f>'P-VRIO'!E29</f>
        <v>0</v>
      </c>
      <c r="E1562" s="2">
        <v>0</v>
      </c>
      <c r="F1562" s="2">
        <v>0</v>
      </c>
      <c r="G1562" s="3">
        <f t="shared" si="52"/>
        <v>97050.211750000017</v>
      </c>
      <c r="H1562" s="3">
        <f t="shared" si="63"/>
        <v>0.47000000020489097</v>
      </c>
      <c r="I1562" s="11">
        <f t="shared" si="66"/>
        <v>45613.59954238472</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10211.01</v>
      </c>
      <c r="E1563" s="2">
        <v>0</v>
      </c>
      <c r="F1563" s="2">
        <v>0</v>
      </c>
      <c r="G1563" s="3">
        <f t="shared" si="52"/>
        <v>530.97252000000003</v>
      </c>
      <c r="H1563" s="3">
        <f t="shared" si="63"/>
        <v>1.0000000000218279E-2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10211.01</v>
      </c>
      <c r="E1569" s="2">
        <v>0</v>
      </c>
      <c r="F1569" s="2">
        <v>0</v>
      </c>
      <c r="G1569" s="3">
        <f t="shared" si="52"/>
        <v>653.50463999999999</v>
      </c>
      <c r="H1569" s="3">
        <f t="shared" si="63"/>
        <v>1.0000000000218279E-2</v>
      </c>
      <c r="I1569" s="11">
        <f t="shared" si="67"/>
        <v>6.5350464001426465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73887357.659999996</v>
      </c>
      <c r="D1571" s="2">
        <f>'P-VRIO'!E38</f>
        <v>73887357.659999996</v>
      </c>
      <c r="E1571" s="2">
        <v>0</v>
      </c>
      <c r="F1571" s="2">
        <v>0</v>
      </c>
      <c r="G1571" s="3">
        <f t="shared" si="52"/>
        <v>7536510.4813200012</v>
      </c>
      <c r="H1571" s="3">
        <f t="shared" si="63"/>
        <v>0.68000000715255737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73887357.659999996</v>
      </c>
      <c r="D1577" s="2">
        <f>'P-VRIO'!E44</f>
        <v>73887357.659999996</v>
      </c>
      <c r="E1577" s="2">
        <v>0</v>
      </c>
      <c r="F1577" s="2">
        <v>0</v>
      </c>
      <c r="G1577" s="3">
        <f t="shared" si="52"/>
        <v>8866482.9191999994</v>
      </c>
      <c r="H1577" s="3">
        <f t="shared" si="63"/>
        <v>0.68000000715255737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73887357.659999996</v>
      </c>
      <c r="D1578" s="2">
        <f>'P-VRIO'!E45</f>
        <v>0</v>
      </c>
      <c r="E1578" s="2">
        <v>0</v>
      </c>
      <c r="F1578" s="2">
        <v>0</v>
      </c>
      <c r="G1578" s="3">
        <f t="shared" si="52"/>
        <v>3029381.6640599999</v>
      </c>
      <c r="H1578" s="3">
        <f t="shared" si="63"/>
        <v>0.34000000357627869</v>
      </c>
      <c r="I1578" s="11">
        <f t="shared" ref="I1578:I1581" si="69">G1578*H1578</f>
        <v>1029989.776614313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73887357.659999996</v>
      </c>
      <c r="E1581" s="14">
        <v>0</v>
      </c>
      <c r="F1581" s="14">
        <v>0</v>
      </c>
      <c r="G1581" s="15">
        <f t="shared" si="52"/>
        <v>6502087.4740799991</v>
      </c>
      <c r="H1581" s="15">
        <f t="shared" si="63"/>
        <v>0.34000000357627869</v>
      </c>
      <c r="I1581" s="16">
        <f t="shared" si="69"/>
        <v>2210709.7644404764</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704609392.12</v>
      </c>
      <c r="D1582" s="7"/>
      <c r="E1582" s="7">
        <v>0</v>
      </c>
      <c r="F1582" s="7">
        <v>0</v>
      </c>
      <c r="G1582" s="8">
        <f t="shared" ref="G1582:G1686" si="70">B1582/1000*C1582</f>
        <v>704609.39211999997</v>
      </c>
      <c r="H1582" s="8">
        <f t="shared" ref="H1582:H1686" si="71">ABS(C1582-ROUND(C1582,0))</f>
        <v>0.12000000476837158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877461383.00999999</v>
      </c>
      <c r="D1583" s="2">
        <v>0</v>
      </c>
      <c r="E1583" s="2">
        <v>0</v>
      </c>
      <c r="F1583" s="2">
        <v>0</v>
      </c>
      <c r="G1583" s="3">
        <f t="shared" si="70"/>
        <v>1754922.76602</v>
      </c>
      <c r="H1583" s="3">
        <f t="shared" si="71"/>
        <v>9.9999904632568359E-3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624563.63</v>
      </c>
      <c r="D1584" s="2">
        <v>0</v>
      </c>
      <c r="E1584" s="2">
        <v>0</v>
      </c>
      <c r="F1584" s="2">
        <v>0</v>
      </c>
      <c r="G1584" s="3">
        <f t="shared" si="70"/>
        <v>1873.6908900000001</v>
      </c>
      <c r="H1584" s="3">
        <f t="shared" si="71"/>
        <v>0.36999999999534339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320650746.25</v>
      </c>
      <c r="D1585" s="2">
        <v>0</v>
      </c>
      <c r="E1585" s="2">
        <v>0</v>
      </c>
      <c r="F1585" s="2">
        <v>0</v>
      </c>
      <c r="G1585" s="3">
        <f t="shared" si="70"/>
        <v>1282602.9850000001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106366373.16</v>
      </c>
      <c r="D1586" s="2">
        <v>0</v>
      </c>
      <c r="E1586" s="2">
        <v>0</v>
      </c>
      <c r="F1586" s="2">
        <v>0</v>
      </c>
      <c r="G1586" s="3">
        <f t="shared" si="70"/>
        <v>531831.86580000003</v>
      </c>
      <c r="H1586" s="3">
        <f t="shared" si="71"/>
        <v>0.15999999642372131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113221479.54000001</v>
      </c>
      <c r="D1587" s="2">
        <v>0</v>
      </c>
      <c r="E1587" s="2">
        <v>0</v>
      </c>
      <c r="F1587" s="2">
        <v>0</v>
      </c>
      <c r="G1587" s="3">
        <f t="shared" si="70"/>
        <v>679328.87724000006</v>
      </c>
      <c r="H1587" s="3">
        <f t="shared" si="71"/>
        <v>0.45999999344348907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181008.4</v>
      </c>
      <c r="D1588" s="2">
        <v>0</v>
      </c>
      <c r="E1588" s="2">
        <v>0</v>
      </c>
      <c r="F1588" s="2">
        <v>0</v>
      </c>
      <c r="G1588" s="3">
        <f t="shared" si="70"/>
        <v>1267.0588</v>
      </c>
      <c r="H1588" s="3">
        <f t="shared" si="71"/>
        <v>0.39999999999417923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8223036.6299999999</v>
      </c>
      <c r="D1589" s="2">
        <v>0</v>
      </c>
      <c r="E1589" s="2">
        <v>0</v>
      </c>
      <c r="F1589" s="2">
        <v>0</v>
      </c>
      <c r="G1589" s="3">
        <f t="shared" si="70"/>
        <v>65784.293040000004</v>
      </c>
      <c r="H1589" s="3">
        <f t="shared" si="71"/>
        <v>0.37000000011175871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92658848.519999996</v>
      </c>
      <c r="D1593" s="2">
        <v>0</v>
      </c>
      <c r="E1593" s="2">
        <v>0</v>
      </c>
      <c r="F1593" s="2">
        <v>0</v>
      </c>
      <c r="G1593" s="3">
        <f t="shared" si="70"/>
        <v>1111906.18224</v>
      </c>
      <c r="H1593" s="3">
        <f t="shared" si="71"/>
        <v>0.48000000417232513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301139091.27999997</v>
      </c>
      <c r="D1594" s="2">
        <v>0</v>
      </c>
      <c r="E1594" s="2">
        <v>0</v>
      </c>
      <c r="F1594" s="2">
        <v>0</v>
      </c>
      <c r="G1594" s="3">
        <f t="shared" si="70"/>
        <v>3914808.1866399995</v>
      </c>
      <c r="H1594" s="3">
        <f t="shared" si="71"/>
        <v>0.27999997138977051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255046981.84999999</v>
      </c>
      <c r="D1595" s="2">
        <v>0</v>
      </c>
      <c r="E1595" s="2">
        <v>0</v>
      </c>
      <c r="F1595" s="2">
        <v>0</v>
      </c>
      <c r="G1595" s="3">
        <f t="shared" si="70"/>
        <v>3570657.7459</v>
      </c>
      <c r="H1595" s="3">
        <f t="shared" si="71"/>
        <v>0.15000000596046448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249972767.84999999</v>
      </c>
      <c r="D1599" s="2">
        <v>0</v>
      </c>
      <c r="E1599" s="2">
        <v>0</v>
      </c>
      <c r="F1599" s="2">
        <v>0</v>
      </c>
      <c r="G1599" s="3">
        <f t="shared" si="70"/>
        <v>4499509.8213</v>
      </c>
      <c r="H1599" s="3">
        <f t="shared" si="71"/>
        <v>0.15000000596046448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5074214</v>
      </c>
      <c r="D1600" s="2">
        <v>0</v>
      </c>
      <c r="E1600" s="2">
        <v>0</v>
      </c>
      <c r="F1600" s="2">
        <v>0</v>
      </c>
      <c r="G1600" s="3">
        <f t="shared" si="70"/>
        <v>96410.065999999992</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1120963398.3099999</v>
      </c>
      <c r="D1602" s="2">
        <v>0</v>
      </c>
      <c r="E1602" s="2">
        <v>0</v>
      </c>
      <c r="F1602" s="2">
        <v>0</v>
      </c>
      <c r="G1602" s="3">
        <f t="shared" si="70"/>
        <v>23540231.36451</v>
      </c>
      <c r="H1602" s="3">
        <f t="shared" si="71"/>
        <v>0.30999994277954102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6765835.7199999997</v>
      </c>
      <c r="D1603" s="2">
        <v>0</v>
      </c>
      <c r="E1603" s="2">
        <v>0</v>
      </c>
      <c r="F1603" s="2">
        <v>0</v>
      </c>
      <c r="G1603" s="3">
        <f t="shared" si="70"/>
        <v>148848.38583999997</v>
      </c>
      <c r="H1603" s="3">
        <f t="shared" si="71"/>
        <v>0.28000000026077032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527674377.56999999</v>
      </c>
      <c r="D1604" s="2">
        <v>0</v>
      </c>
      <c r="E1604" s="2">
        <v>0</v>
      </c>
      <c r="F1604" s="2">
        <v>0</v>
      </c>
      <c r="G1604" s="3">
        <f t="shared" si="70"/>
        <v>12136510.684109999</v>
      </c>
      <c r="H1604" s="3">
        <f t="shared" si="71"/>
        <v>0.43000000715255737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104517106.81</v>
      </c>
      <c r="D1605" s="2">
        <v>0</v>
      </c>
      <c r="E1605" s="2">
        <v>0</v>
      </c>
      <c r="F1605" s="2">
        <v>0</v>
      </c>
      <c r="G1605" s="3">
        <f t="shared" si="70"/>
        <v>2508410.5634400002</v>
      </c>
      <c r="H1605" s="3">
        <f t="shared" si="71"/>
        <v>0.18999999761581421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105043526.93000001</v>
      </c>
      <c r="D1606" s="2">
        <v>0</v>
      </c>
      <c r="E1606" s="2">
        <v>0</v>
      </c>
      <c r="F1606" s="2">
        <v>0</v>
      </c>
      <c r="G1606" s="3">
        <f t="shared" si="70"/>
        <v>2626088.1732500005</v>
      </c>
      <c r="H1606" s="3">
        <f t="shared" si="71"/>
        <v>6.9999992847442627E-2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123047.98</v>
      </c>
      <c r="D1607" s="2">
        <v>0</v>
      </c>
      <c r="E1607" s="2">
        <v>0</v>
      </c>
      <c r="F1607" s="2">
        <v>0</v>
      </c>
      <c r="G1607" s="3">
        <f t="shared" si="70"/>
        <v>3199.2474799999995</v>
      </c>
      <c r="H1607" s="3">
        <f t="shared" si="71"/>
        <v>2.0000000004074536E-2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6552478.3399999999</v>
      </c>
      <c r="D1608" s="2">
        <v>0</v>
      </c>
      <c r="E1608" s="2">
        <v>0</v>
      </c>
      <c r="F1608" s="2">
        <v>0</v>
      </c>
      <c r="G1608" s="3">
        <f t="shared" si="70"/>
        <v>176916.91517999998</v>
      </c>
      <c r="H1608" s="3">
        <f t="shared" si="71"/>
        <v>0.33999999985098839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223234070.06</v>
      </c>
      <c r="D1609" s="2">
        <v>0</v>
      </c>
      <c r="E1609" s="2">
        <v>0</v>
      </c>
      <c r="F1609" s="2">
        <v>0</v>
      </c>
      <c r="G1609" s="3">
        <f>B1609/1000*C1609</f>
        <v>6250553.9616800006</v>
      </c>
      <c r="H1609" s="3">
        <f>ABS(C1609-ROUND(C1609,0))</f>
        <v>6.0000002384185791E-2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88204147.450000003</v>
      </c>
      <c r="D1612" s="2">
        <v>0</v>
      </c>
      <c r="E1612" s="2">
        <v>0</v>
      </c>
      <c r="F1612" s="2">
        <v>0</v>
      </c>
      <c r="G1612" s="3">
        <f t="shared" si="70"/>
        <v>2734328.5709500001</v>
      </c>
      <c r="H1612" s="3">
        <f t="shared" si="71"/>
        <v>0.45000000298023224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285101196.33999997</v>
      </c>
      <c r="D1613" s="2">
        <v>0</v>
      </c>
      <c r="E1613" s="2">
        <v>0</v>
      </c>
      <c r="F1613" s="2">
        <v>0</v>
      </c>
      <c r="G1613" s="3">
        <f t="shared" si="70"/>
        <v>9123238.2828799989</v>
      </c>
      <c r="H1613" s="3">
        <f t="shared" si="71"/>
        <v>0.3399999737739563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301421988.68000001</v>
      </c>
      <c r="D1614" s="2">
        <v>0</v>
      </c>
      <c r="E1614" s="2">
        <v>0</v>
      </c>
      <c r="F1614" s="2">
        <v>0</v>
      </c>
      <c r="G1614" s="3">
        <f t="shared" si="70"/>
        <v>9946925.6264399998</v>
      </c>
      <c r="H1614" s="3">
        <f t="shared" si="71"/>
        <v>0.31999999284744263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291273560.68000001</v>
      </c>
      <c r="D1618" s="2">
        <v>0</v>
      </c>
      <c r="E1618" s="2">
        <v>0</v>
      </c>
      <c r="F1618" s="2">
        <v>0</v>
      </c>
      <c r="G1618" s="3">
        <f t="shared" si="70"/>
        <v>10777121.74516</v>
      </c>
      <c r="H1618" s="3">
        <f t="shared" si="71"/>
        <v>0.31999999284744263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10148428</v>
      </c>
      <c r="D1619" s="2">
        <v>0</v>
      </c>
      <c r="E1619" s="2">
        <v>0</v>
      </c>
      <c r="F1619" s="2">
        <v>0</v>
      </c>
      <c r="G1619" s="3">
        <f t="shared" si="70"/>
        <v>385640.26399999997</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461107376.82000017</v>
      </c>
      <c r="D1621" s="2">
        <v>0</v>
      </c>
      <c r="E1621" s="2">
        <v>0</v>
      </c>
      <c r="F1621" s="2">
        <v>0</v>
      </c>
      <c r="G1621" s="3">
        <f t="shared" si="70"/>
        <v>18444295.072800007</v>
      </c>
      <c r="H1621" s="3">
        <f t="shared" si="71"/>
        <v>0.17999982833862305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26241115.599999998</v>
      </c>
      <c r="D1622" s="2">
        <v>0</v>
      </c>
      <c r="E1622" s="2">
        <v>0</v>
      </c>
      <c r="F1622" s="2">
        <v>0</v>
      </c>
      <c r="G1622" s="3">
        <f t="shared" si="70"/>
        <v>1075885.7396</v>
      </c>
      <c r="H1622" s="3">
        <f t="shared" si="71"/>
        <v>0.40000000223517418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25636611.02</v>
      </c>
      <c r="D1628" s="2">
        <v>0</v>
      </c>
      <c r="E1628" s="2">
        <v>0</v>
      </c>
      <c r="F1628" s="2">
        <v>0</v>
      </c>
      <c r="G1628" s="3">
        <f t="shared" si="70"/>
        <v>1204920.7179399999</v>
      </c>
      <c r="H1628" s="3">
        <f t="shared" si="71"/>
        <v>1.9999999552965164E-2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332888.52</v>
      </c>
      <c r="D1634" s="2">
        <v>0</v>
      </c>
      <c r="E1634" s="2">
        <v>0</v>
      </c>
      <c r="F1634" s="2">
        <v>0</v>
      </c>
      <c r="G1634" s="3">
        <f t="shared" si="70"/>
        <v>17643.091560000001</v>
      </c>
      <c r="H1634" s="3">
        <f t="shared" si="71"/>
        <v>0.47999999998137355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129372.65</v>
      </c>
      <c r="D1635" s="2">
        <v>0</v>
      </c>
      <c r="E1635" s="2">
        <v>0</v>
      </c>
      <c r="F1635" s="2">
        <v>0</v>
      </c>
      <c r="G1635" s="3">
        <f t="shared" si="70"/>
        <v>6986.1230999999998</v>
      </c>
      <c r="H1635" s="3">
        <f t="shared" si="71"/>
        <v>0.35000000000582077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203515.87</v>
      </c>
      <c r="D1638" s="2">
        <v>0</v>
      </c>
      <c r="E1638" s="2">
        <v>0</v>
      </c>
      <c r="F1638" s="2">
        <v>0</v>
      </c>
      <c r="G1638" s="3">
        <f t="shared" si="70"/>
        <v>11600.40459</v>
      </c>
      <c r="H1638" s="3">
        <f t="shared" si="71"/>
        <v>0.13000000000465661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79220.12999999999</v>
      </c>
      <c r="D1639" s="2">
        <v>0</v>
      </c>
      <c r="E1639" s="2">
        <v>0</v>
      </c>
      <c r="F1639" s="2">
        <v>0</v>
      </c>
      <c r="G1639" s="3">
        <f t="shared" si="70"/>
        <v>4594.7675399999998</v>
      </c>
      <c r="H1639" s="3">
        <f t="shared" si="71"/>
        <v>0.1299999999901047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4474.5200000000004</v>
      </c>
      <c r="D1640" s="2">
        <v>0</v>
      </c>
      <c r="E1640" s="2">
        <v>0</v>
      </c>
      <c r="F1640" s="2">
        <v>0</v>
      </c>
      <c r="G1640" s="3">
        <f t="shared" si="70"/>
        <v>263.99668000000003</v>
      </c>
      <c r="H1640" s="3">
        <f t="shared" si="71"/>
        <v>0.47999999999956344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22568.06</v>
      </c>
      <c r="D1641" s="2">
        <v>0</v>
      </c>
      <c r="E1641" s="2">
        <v>0</v>
      </c>
      <c r="F1641" s="2">
        <v>0</v>
      </c>
      <c r="G1641" s="3">
        <f t="shared" si="70"/>
        <v>1354.0835999999999</v>
      </c>
      <c r="H1641" s="3">
        <f t="shared" si="71"/>
        <v>6.0000000001309672E-2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48153.04</v>
      </c>
      <c r="D1642" s="2">
        <v>0</v>
      </c>
      <c r="E1642" s="2">
        <v>0</v>
      </c>
      <c r="F1642" s="2">
        <v>0</v>
      </c>
      <c r="G1642" s="3">
        <f t="shared" si="70"/>
        <v>2937.3354399999998</v>
      </c>
      <c r="H1642" s="3">
        <f t="shared" si="71"/>
        <v>4.0000000000873115E-2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4024.51</v>
      </c>
      <c r="D1643" s="2">
        <v>0</v>
      </c>
      <c r="E1643" s="2">
        <v>0</v>
      </c>
      <c r="F1643" s="2">
        <v>0</v>
      </c>
      <c r="G1643" s="3">
        <f t="shared" si="70"/>
        <v>249.51962</v>
      </c>
      <c r="H1643" s="3">
        <f t="shared" si="71"/>
        <v>0.48999999999978172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25224502.370000001</v>
      </c>
      <c r="D1664" s="2">
        <v>0</v>
      </c>
      <c r="E1664" s="2">
        <v>0</v>
      </c>
      <c r="F1664" s="2">
        <v>0</v>
      </c>
      <c r="G1664" s="3">
        <f t="shared" si="70"/>
        <v>2093633.6967100003</v>
      </c>
      <c r="H1664" s="3">
        <f t="shared" si="71"/>
        <v>0.37000000104308128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25224502.370000001</v>
      </c>
      <c r="D1668" s="2">
        <v>0</v>
      </c>
      <c r="E1668" s="2">
        <v>0</v>
      </c>
      <c r="F1668" s="2">
        <v>0</v>
      </c>
      <c r="G1668" s="3">
        <f t="shared" si="70"/>
        <v>2194531.7061899998</v>
      </c>
      <c r="H1668" s="3">
        <f t="shared" si="71"/>
        <v>0.37000000104308128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604504.57999999996</v>
      </c>
      <c r="D1669" s="2">
        <v>0</v>
      </c>
      <c r="E1669" s="2">
        <v>0</v>
      </c>
      <c r="F1669" s="2">
        <v>0</v>
      </c>
      <c r="G1669" s="3">
        <f t="shared" si="70"/>
        <v>53196.40303999999</v>
      </c>
      <c r="H1669" s="3">
        <f t="shared" si="71"/>
        <v>0.42000000004190952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567375.57999999996</v>
      </c>
      <c r="D1670" s="2">
        <v>0</v>
      </c>
      <c r="E1670" s="2">
        <v>0</v>
      </c>
      <c r="F1670" s="2">
        <v>0</v>
      </c>
      <c r="G1670" s="3">
        <f t="shared" si="70"/>
        <v>50496.426619999991</v>
      </c>
      <c r="H1670" s="3">
        <f t="shared" si="71"/>
        <v>0.42000000004190952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37129</v>
      </c>
      <c r="D1671" s="2">
        <v>0</v>
      </c>
      <c r="E1671" s="2">
        <v>0</v>
      </c>
      <c r="F1671" s="2">
        <v>0</v>
      </c>
      <c r="G1671" s="3">
        <f t="shared" si="70"/>
        <v>3341.6099999999997</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434866261.22000003</v>
      </c>
      <c r="D1681" s="2">
        <v>0</v>
      </c>
      <c r="E1681" s="2">
        <v>0</v>
      </c>
      <c r="F1681" s="2">
        <v>0</v>
      </c>
      <c r="G1681" s="3">
        <f t="shared" si="70"/>
        <v>43486626.122000009</v>
      </c>
      <c r="H1681" s="3">
        <f t="shared" si="71"/>
        <v>0.22000002861022949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15906640.16</v>
      </c>
      <c r="D1682" s="2">
        <v>0</v>
      </c>
      <c r="E1682" s="2">
        <v>0</v>
      </c>
      <c r="F1682" s="2">
        <v>0</v>
      </c>
      <c r="G1682" s="3">
        <f t="shared" si="70"/>
        <v>1606570.65616</v>
      </c>
      <c r="H1682" s="3">
        <f t="shared" si="71"/>
        <v>0.16000000014901161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145629823.22</v>
      </c>
      <c r="D1683" s="2">
        <v>0</v>
      </c>
      <c r="E1683" s="2">
        <v>0</v>
      </c>
      <c r="F1683" s="2">
        <v>0</v>
      </c>
      <c r="G1683" s="3">
        <f t="shared" si="70"/>
        <v>14854241.968439998</v>
      </c>
      <c r="H1683" s="3">
        <f t="shared" si="71"/>
        <v>0.2199999988079071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67384005.420000002</v>
      </c>
      <c r="D1684" s="2">
        <v>0</v>
      </c>
      <c r="E1684" s="2">
        <v>0</v>
      </c>
      <c r="F1684" s="2">
        <v>0</v>
      </c>
      <c r="G1684" s="3">
        <f t="shared" si="70"/>
        <v>6940552.5582599994</v>
      </c>
      <c r="H1684" s="3">
        <f t="shared" si="71"/>
        <v>0.42000000178813934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205945792.41999999</v>
      </c>
      <c r="D1686" s="14">
        <v>0</v>
      </c>
      <c r="E1686" s="14">
        <v>0</v>
      </c>
      <c r="F1686" s="14">
        <v>0</v>
      </c>
      <c r="G1686" s="15">
        <f t="shared" si="70"/>
        <v>21624308.204099998</v>
      </c>
      <c r="H1686" s="15">
        <f t="shared" si="71"/>
        <v>0.41999998688697815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50993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449384871.57999998</v>
      </c>
      <c r="I17" s="275">
        <f>'PR-RAS'!E6</f>
        <v>546361882.63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201809115.75</v>
      </c>
      <c r="I18" s="275">
        <f>'PR-RAS'!E152</f>
        <v>231640446.93000001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48904314.640000105</v>
      </c>
      <c r="I20" s="275">
        <f>'PR-RAS'!E650</f>
        <v>10422687.800000072</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2206289594.8099999</v>
      </c>
      <c r="I22" s="275">
        <f>BILANCA!E7</f>
        <v>2438723388.5499997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272230453.37</v>
      </c>
      <c r="I23" s="275">
        <f>BILANCA!E69</f>
        <v>317406163.57000005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719908554.03999996</v>
      </c>
      <c r="I24" s="275">
        <f>BILANCA!E177</f>
        <v>477410049.74999994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1758611494.1399999</v>
      </c>
      <c r="I25" s="275">
        <f>BILANCA!E251</f>
        <v>2278719502.3699999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456547337.07999998</v>
      </c>
      <c r="I28" s="275">
        <f>'RAS-funkcijski'!E35</f>
        <v>546115337.74000001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456547337.07999998</v>
      </c>
      <c r="I31" s="275">
        <f>'RAS-funkcijski'!E141</f>
        <v>546115337.74000001</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3942714.39</v>
      </c>
      <c r="I33" s="275">
        <f>'P-VRIO'!E5</f>
        <v>681400.23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3942714.39</v>
      </c>
      <c r="I34" s="275">
        <f>'P-VRIO'!E22</f>
        <v>33285.69</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73887357.659999996</v>
      </c>
      <c r="I35" s="275">
        <f>'P-VRIO'!E38</f>
        <v>73887357.659999996</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73887357.659999996</v>
      </c>
      <c r="I36" s="275">
        <f>'P-VRIO'!E44</f>
        <v>73887357.659999996</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704609392.12</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461107376.82000017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26241115.599999998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434866261.22000003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5" zoomScaleNormal="100" workbookViewId="0">
      <selection activeCell="E707" sqref="E7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449384871.57999998</v>
      </c>
      <c r="E6" s="60">
        <f>E7+E43+E49+E82+E106+E125+E134+E140</f>
        <v>546361882.63</v>
      </c>
      <c r="F6" s="45">
        <f t="shared" ref="F6:F132" si="0">IF(D6&lt;&gt;0,IF(E6/D6&gt;=100,"&gt;&gt;100",E6/D6*100),"-")</f>
        <v>121.57994565082639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410876062.52999997</v>
      </c>
      <c r="E49" s="60">
        <f>E50+E53+E58+E61+E64+E68+E71+E74+E77</f>
        <v>505307550.19</v>
      </c>
      <c r="F49" s="45">
        <f t="shared" si="0"/>
        <v>122.98296159638289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37428036.950000003</v>
      </c>
      <c r="E53" s="60">
        <f t="shared" si="8"/>
        <v>112098.32</v>
      </c>
      <c r="F53" s="45">
        <f t="shared" si="0"/>
        <v>0.29950360514432484</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37428036.950000003</v>
      </c>
      <c r="E57" s="194">
        <v>112098.32</v>
      </c>
      <c r="F57" s="45">
        <f t="shared" si="0"/>
        <v>0.29950360514432484</v>
      </c>
    </row>
    <row r="58" spans="1:6" ht="24" x14ac:dyDescent="0.2">
      <c r="A58" s="63">
        <v>633</v>
      </c>
      <c r="B58" s="65" t="s">
        <v>119</v>
      </c>
      <c r="C58" s="247" t="s">
        <v>120</v>
      </c>
      <c r="D58" s="60">
        <f t="shared" ref="D58:E58" si="9">SUM(D59:D60)</f>
        <v>322748472.20999998</v>
      </c>
      <c r="E58" s="60">
        <f t="shared" si="9"/>
        <v>484380290.81999999</v>
      </c>
      <c r="F58" s="45">
        <f t="shared" si="0"/>
        <v>150.07980905478382</v>
      </c>
    </row>
    <row r="59" spans="1:6" ht="24" x14ac:dyDescent="0.2">
      <c r="A59" s="63">
        <v>6331</v>
      </c>
      <c r="B59" s="65" t="s">
        <v>121</v>
      </c>
      <c r="C59" s="247" t="s">
        <v>122</v>
      </c>
      <c r="D59" s="194">
        <v>64166304.520000003</v>
      </c>
      <c r="E59" s="194">
        <v>118306686.02</v>
      </c>
      <c r="F59" s="45">
        <f t="shared" si="0"/>
        <v>184.37509671937701</v>
      </c>
    </row>
    <row r="60" spans="1:6" ht="24" x14ac:dyDescent="0.2">
      <c r="A60" s="63">
        <v>6332</v>
      </c>
      <c r="B60" s="65" t="s">
        <v>123</v>
      </c>
      <c r="C60" s="247" t="s">
        <v>124</v>
      </c>
      <c r="D60" s="194">
        <v>258582167.69</v>
      </c>
      <c r="E60" s="194">
        <v>366073604.80000001</v>
      </c>
      <c r="F60" s="45">
        <f t="shared" si="0"/>
        <v>141.56954753309427</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26014552.129999999</v>
      </c>
      <c r="E71" s="60">
        <f t="shared" si="12"/>
        <v>0</v>
      </c>
      <c r="F71" s="45">
        <f t="shared" si="0"/>
        <v>0</v>
      </c>
    </row>
    <row r="72" spans="1:6" ht="24" x14ac:dyDescent="0.2">
      <c r="A72" s="63" t="s">
        <v>147</v>
      </c>
      <c r="B72" s="65" t="s">
        <v>148</v>
      </c>
      <c r="C72" s="248" t="s">
        <v>147</v>
      </c>
      <c r="D72" s="194">
        <v>26014552.129999999</v>
      </c>
      <c r="E72" s="194">
        <v>0</v>
      </c>
      <c r="F72" s="45">
        <f t="shared" si="0"/>
        <v>0</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24685001.240000002</v>
      </c>
      <c r="E74" s="60">
        <f t="shared" si="13"/>
        <v>20815161.050000001</v>
      </c>
      <c r="F74" s="45">
        <f t="shared" si="0"/>
        <v>84.323111218932226</v>
      </c>
    </row>
    <row r="75" spans="1:6" ht="12.75" customHeight="1" x14ac:dyDescent="0.2">
      <c r="A75" s="63" t="s">
        <v>153</v>
      </c>
      <c r="B75" s="65" t="s">
        <v>154</v>
      </c>
      <c r="C75" s="247" t="s">
        <v>153</v>
      </c>
      <c r="D75" s="194">
        <v>72190.53</v>
      </c>
      <c r="E75" s="194">
        <v>0</v>
      </c>
      <c r="F75" s="45">
        <f t="shared" si="0"/>
        <v>0</v>
      </c>
    </row>
    <row r="76" spans="1:6" ht="12.75" customHeight="1" x14ac:dyDescent="0.2">
      <c r="A76" s="63" t="s">
        <v>155</v>
      </c>
      <c r="B76" s="65" t="s">
        <v>156</v>
      </c>
      <c r="C76" s="247" t="s">
        <v>155</v>
      </c>
      <c r="D76" s="194">
        <v>24612810.710000001</v>
      </c>
      <c r="E76" s="194">
        <v>20815161.050000001</v>
      </c>
      <c r="F76" s="45">
        <f t="shared" si="0"/>
        <v>84.570434865218203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5127973.1000000006</v>
      </c>
      <c r="E82" s="60">
        <f t="shared" si="15"/>
        <v>5185313.51</v>
      </c>
      <c r="F82" s="45">
        <f t="shared" si="0"/>
        <v>101.11818858800174</v>
      </c>
    </row>
    <row r="83" spans="1:6" ht="12.75" customHeight="1" x14ac:dyDescent="0.2">
      <c r="A83" s="63">
        <v>641</v>
      </c>
      <c r="B83" s="64" t="s">
        <v>169</v>
      </c>
      <c r="C83" s="247" t="s">
        <v>170</v>
      </c>
      <c r="D83" s="60">
        <f t="shared" ref="D83:E83" si="16">SUM(D84:D90)</f>
        <v>173090.11000000002</v>
      </c>
      <c r="E83" s="60">
        <f t="shared" si="16"/>
        <v>185663.54</v>
      </c>
      <c r="F83" s="45">
        <f t="shared" si="0"/>
        <v>107.26409498497631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39874.1</v>
      </c>
      <c r="E85" s="194">
        <v>17847.400000000001</v>
      </c>
      <c r="F85" s="45">
        <f t="shared" si="0"/>
        <v>44.759380149019037</v>
      </c>
    </row>
    <row r="86" spans="1:6" ht="12.75" customHeight="1" x14ac:dyDescent="0.2">
      <c r="A86" s="63">
        <v>6414</v>
      </c>
      <c r="B86" s="64" t="s">
        <v>175</v>
      </c>
      <c r="C86" s="247" t="s">
        <v>176</v>
      </c>
      <c r="D86" s="194">
        <v>133216.01</v>
      </c>
      <c r="E86" s="194">
        <v>167816.14</v>
      </c>
      <c r="F86" s="45">
        <f t="shared" si="0"/>
        <v>125.97295174956824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4954882.99</v>
      </c>
      <c r="E91" s="60">
        <f t="shared" si="17"/>
        <v>4999649.97</v>
      </c>
      <c r="F91" s="45">
        <f t="shared" si="0"/>
        <v>100.90349217308156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4954882.99</v>
      </c>
      <c r="E93" s="194">
        <v>4999649.97</v>
      </c>
      <c r="F93" s="45">
        <f t="shared" si="0"/>
        <v>100.90349217308156</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33380835.949999999</v>
      </c>
      <c r="E125" s="60">
        <f t="shared" si="22"/>
        <v>35869018.93</v>
      </c>
      <c r="F125" s="45">
        <f t="shared" si="0"/>
        <v>107.4539265095906</v>
      </c>
    </row>
    <row r="126" spans="1:6" ht="12.75" customHeight="1" x14ac:dyDescent="0.2">
      <c r="A126" s="63">
        <v>661</v>
      </c>
      <c r="B126" s="65" t="s">
        <v>255</v>
      </c>
      <c r="C126" s="247" t="s">
        <v>256</v>
      </c>
      <c r="D126" s="60">
        <f t="shared" ref="D126:E126" si="23">SUM(D127:D128)</f>
        <v>33380835.949999999</v>
      </c>
      <c r="E126" s="60">
        <f t="shared" si="23"/>
        <v>35869018.93</v>
      </c>
      <c r="F126" s="45">
        <f t="shared" si="0"/>
        <v>107.4539265095906</v>
      </c>
    </row>
    <row r="127" spans="1:6" ht="12.75" customHeight="1" x14ac:dyDescent="0.2">
      <c r="A127" s="63">
        <v>6614</v>
      </c>
      <c r="B127" s="65" t="s">
        <v>257</v>
      </c>
      <c r="C127" s="247" t="s">
        <v>258</v>
      </c>
      <c r="D127" s="194">
        <v>756738.21</v>
      </c>
      <c r="E127" s="194">
        <v>1811339.95</v>
      </c>
      <c r="F127" s="45">
        <f t="shared" si="0"/>
        <v>239.36150257299681</v>
      </c>
    </row>
    <row r="128" spans="1:6" ht="12.75" customHeight="1" x14ac:dyDescent="0.2">
      <c r="A128" s="63">
        <v>6615</v>
      </c>
      <c r="B128" s="65" t="s">
        <v>259</v>
      </c>
      <c r="C128" s="247" t="s">
        <v>260</v>
      </c>
      <c r="D128" s="194">
        <v>32624097.739999998</v>
      </c>
      <c r="E128" s="194">
        <v>34057678.979999997</v>
      </c>
      <c r="F128" s="45">
        <f t="shared" si="0"/>
        <v>104.39424026811415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201809115.75</v>
      </c>
      <c r="E152" s="60">
        <f>E153+E164+E202+E221+E230+E262+E273</f>
        <v>231640446.93000001</v>
      </c>
      <c r="F152" s="45">
        <f t="shared" si="26"/>
        <v>114.78195425867426</v>
      </c>
    </row>
    <row r="153" spans="1:6" ht="12.75" customHeight="1" x14ac:dyDescent="0.2">
      <c r="A153" s="63">
        <v>31</v>
      </c>
      <c r="B153" s="64" t="s">
        <v>308</v>
      </c>
      <c r="C153" s="247" t="s">
        <v>309</v>
      </c>
      <c r="D153" s="60">
        <f t="shared" ref="D153:E153" si="30">D154+D159+D160</f>
        <v>133862236.13</v>
      </c>
      <c r="E153" s="60">
        <f t="shared" si="30"/>
        <v>160281384.56</v>
      </c>
      <c r="F153" s="45">
        <f t="shared" si="26"/>
        <v>119.73607284159149</v>
      </c>
    </row>
    <row r="154" spans="1:6" ht="12.75" customHeight="1" x14ac:dyDescent="0.2">
      <c r="A154" s="63">
        <v>311</v>
      </c>
      <c r="B154" s="64" t="s">
        <v>310</v>
      </c>
      <c r="C154" s="247" t="s">
        <v>311</v>
      </c>
      <c r="D154" s="60">
        <f t="shared" ref="D154:E154" si="31">SUM(D155:D158)</f>
        <v>102203275.56999999</v>
      </c>
      <c r="E154" s="60">
        <f t="shared" si="31"/>
        <v>122435141.92</v>
      </c>
      <c r="F154" s="45">
        <f t="shared" si="26"/>
        <v>119.79571225791391</v>
      </c>
    </row>
    <row r="155" spans="1:6" ht="12.75" customHeight="1" x14ac:dyDescent="0.2">
      <c r="A155" s="63">
        <v>3111</v>
      </c>
      <c r="B155" s="64" t="s">
        <v>312</v>
      </c>
      <c r="C155" s="247" t="s">
        <v>313</v>
      </c>
      <c r="D155" s="194">
        <v>102203275.56999999</v>
      </c>
      <c r="E155" s="194">
        <v>122435141.92</v>
      </c>
      <c r="F155" s="45">
        <f t="shared" si="26"/>
        <v>119.79571225791391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14877108.960000001</v>
      </c>
      <c r="E159" s="194">
        <v>17783849.57</v>
      </c>
      <c r="F159" s="45">
        <f t="shared" si="26"/>
        <v>119.53834322122219</v>
      </c>
    </row>
    <row r="160" spans="1:6" ht="12.75" customHeight="1" x14ac:dyDescent="0.2">
      <c r="A160" s="63">
        <v>313</v>
      </c>
      <c r="B160" s="65" t="s">
        <v>322</v>
      </c>
      <c r="C160" s="247" t="s">
        <v>323</v>
      </c>
      <c r="D160" s="60">
        <f t="shared" ref="D160:E160" si="32">SUM(D161:D163)</f>
        <v>16781851.600000001</v>
      </c>
      <c r="E160" s="60">
        <f t="shared" si="32"/>
        <v>20062393.07</v>
      </c>
      <c r="F160" s="45">
        <f t="shared" si="26"/>
        <v>119.54814968093271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16781851.600000001</v>
      </c>
      <c r="E162" s="194">
        <v>20062393.07</v>
      </c>
      <c r="F162" s="45">
        <f t="shared" si="26"/>
        <v>119.54814968093271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55361231.520000003</v>
      </c>
      <c r="E164" s="60">
        <f>E165+E170+E178+E188+E189+E194</f>
        <v>64869232.210000001</v>
      </c>
      <c r="F164" s="45">
        <f t="shared" si="26"/>
        <v>117.17447468011093</v>
      </c>
    </row>
    <row r="165" spans="1:6" ht="12.75" customHeight="1" x14ac:dyDescent="0.2">
      <c r="A165" s="63">
        <v>321</v>
      </c>
      <c r="B165" s="64" t="s">
        <v>332</v>
      </c>
      <c r="C165" s="247" t="s">
        <v>333</v>
      </c>
      <c r="D165" s="60">
        <f t="shared" ref="D165:E165" si="33">SUM(D166:D169)</f>
        <v>6114273.0300000012</v>
      </c>
      <c r="E165" s="60">
        <f t="shared" si="33"/>
        <v>6254625.8800000008</v>
      </c>
      <c r="F165" s="45">
        <f t="shared" si="26"/>
        <v>102.29549529946324</v>
      </c>
    </row>
    <row r="166" spans="1:6" ht="12.75" customHeight="1" x14ac:dyDescent="0.2">
      <c r="A166" s="63">
        <v>3211</v>
      </c>
      <c r="B166" s="64" t="s">
        <v>334</v>
      </c>
      <c r="C166" s="247" t="s">
        <v>335</v>
      </c>
      <c r="D166" s="194">
        <v>555329.86</v>
      </c>
      <c r="E166" s="194">
        <v>557553.86</v>
      </c>
      <c r="F166" s="45">
        <f t="shared" si="26"/>
        <v>100.40048269689659</v>
      </c>
    </row>
    <row r="167" spans="1:6" ht="12.75" customHeight="1" x14ac:dyDescent="0.2">
      <c r="A167" s="63">
        <v>3212</v>
      </c>
      <c r="B167" s="64" t="s">
        <v>336</v>
      </c>
      <c r="C167" s="247" t="s">
        <v>337</v>
      </c>
      <c r="D167" s="194">
        <v>5238214.82</v>
      </c>
      <c r="E167" s="194">
        <v>5373657.3600000003</v>
      </c>
      <c r="F167" s="45">
        <f t="shared" si="26"/>
        <v>102.58566218939451</v>
      </c>
    </row>
    <row r="168" spans="1:6" ht="12.75" customHeight="1" x14ac:dyDescent="0.2">
      <c r="A168" s="63">
        <v>3213</v>
      </c>
      <c r="B168" s="64" t="s">
        <v>338</v>
      </c>
      <c r="C168" s="247" t="s">
        <v>339</v>
      </c>
      <c r="D168" s="194">
        <v>240116.65</v>
      </c>
      <c r="E168" s="194">
        <v>225998.54</v>
      </c>
      <c r="F168" s="45">
        <f t="shared" si="26"/>
        <v>94.120311940050811</v>
      </c>
    </row>
    <row r="169" spans="1:6" ht="12.75" customHeight="1" x14ac:dyDescent="0.2">
      <c r="A169" s="63">
        <v>3214</v>
      </c>
      <c r="B169" s="64" t="s">
        <v>340</v>
      </c>
      <c r="C169" s="247" t="s">
        <v>341</v>
      </c>
      <c r="D169" s="194">
        <v>80611.7</v>
      </c>
      <c r="E169" s="194">
        <v>97416.12</v>
      </c>
      <c r="F169" s="45">
        <f t="shared" si="26"/>
        <v>120.84613027637428</v>
      </c>
    </row>
    <row r="170" spans="1:6" ht="12.75" customHeight="1" x14ac:dyDescent="0.2">
      <c r="A170" s="63">
        <v>322</v>
      </c>
      <c r="B170" s="64" t="s">
        <v>342</v>
      </c>
      <c r="C170" s="247" t="s">
        <v>343</v>
      </c>
      <c r="D170" s="60">
        <f t="shared" ref="D170:E170" si="34">SUM(D171:D177)</f>
        <v>14207922.680000002</v>
      </c>
      <c r="E170" s="60">
        <f t="shared" si="34"/>
        <v>17140638.899999999</v>
      </c>
      <c r="F170" s="45">
        <f t="shared" si="26"/>
        <v>120.64141455477007</v>
      </c>
    </row>
    <row r="171" spans="1:6" ht="12.75" customHeight="1" x14ac:dyDescent="0.2">
      <c r="A171" s="63">
        <v>3221</v>
      </c>
      <c r="B171" s="64" t="s">
        <v>344</v>
      </c>
      <c r="C171" s="247" t="s">
        <v>345</v>
      </c>
      <c r="D171" s="194">
        <v>854219.75</v>
      </c>
      <c r="E171" s="194">
        <v>568724.12</v>
      </c>
      <c r="F171" s="45">
        <f t="shared" si="26"/>
        <v>66.578198408547678</v>
      </c>
    </row>
    <row r="172" spans="1:6" ht="12.75" customHeight="1" x14ac:dyDescent="0.2">
      <c r="A172" s="63">
        <v>3222</v>
      </c>
      <c r="B172" s="64" t="s">
        <v>346</v>
      </c>
      <c r="C172" s="247" t="s">
        <v>347</v>
      </c>
      <c r="D172" s="194">
        <v>7049910.7800000003</v>
      </c>
      <c r="E172" s="194">
        <v>8426763.2200000007</v>
      </c>
      <c r="F172" s="45">
        <f t="shared" si="26"/>
        <v>119.53006900322787</v>
      </c>
    </row>
    <row r="173" spans="1:6" ht="12.75" customHeight="1" x14ac:dyDescent="0.2">
      <c r="A173" s="63">
        <v>3223</v>
      </c>
      <c r="B173" s="65" t="s">
        <v>348</v>
      </c>
      <c r="C173" s="247" t="s">
        <v>349</v>
      </c>
      <c r="D173" s="194">
        <v>5453495.6799999997</v>
      </c>
      <c r="E173" s="194">
        <v>6312451.0999999996</v>
      </c>
      <c r="F173" s="45">
        <f t="shared" si="26"/>
        <v>115.75054736267802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221068.41</v>
      </c>
      <c r="E175" s="194">
        <v>153342.34</v>
      </c>
      <c r="F175" s="45">
        <f t="shared" si="26"/>
        <v>69.364202691827387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629228.06000000006</v>
      </c>
      <c r="E177" s="194">
        <v>1679358.12</v>
      </c>
      <c r="F177" s="45">
        <f t="shared" si="26"/>
        <v>266.8918039033415</v>
      </c>
    </row>
    <row r="178" spans="1:6" ht="12.75" customHeight="1" x14ac:dyDescent="0.2">
      <c r="A178" s="63">
        <v>323</v>
      </c>
      <c r="B178" s="65" t="s">
        <v>358</v>
      </c>
      <c r="C178" s="247" t="s">
        <v>359</v>
      </c>
      <c r="D178" s="60">
        <f t="shared" ref="D178:E178" si="35">SUM(D179:D187)</f>
        <v>27099760.819999997</v>
      </c>
      <c r="E178" s="60">
        <f t="shared" si="35"/>
        <v>32878753.210000001</v>
      </c>
      <c r="F178" s="45">
        <f t="shared" si="26"/>
        <v>121.32488337585264</v>
      </c>
    </row>
    <row r="179" spans="1:6" ht="12.75" customHeight="1" x14ac:dyDescent="0.2">
      <c r="A179" s="63">
        <v>3231</v>
      </c>
      <c r="B179" s="65" t="s">
        <v>360</v>
      </c>
      <c r="C179" s="247" t="s">
        <v>361</v>
      </c>
      <c r="D179" s="194">
        <v>3247381.09</v>
      </c>
      <c r="E179" s="194">
        <v>4214381.26</v>
      </c>
      <c r="F179" s="45">
        <f t="shared" si="26"/>
        <v>129.77784692341115</v>
      </c>
    </row>
    <row r="180" spans="1:6" ht="12.75" customHeight="1" x14ac:dyDescent="0.2">
      <c r="A180" s="63">
        <v>3232</v>
      </c>
      <c r="B180" s="65" t="s">
        <v>362</v>
      </c>
      <c r="C180" s="247" t="s">
        <v>363</v>
      </c>
      <c r="D180" s="194">
        <v>15840175.310000001</v>
      </c>
      <c r="E180" s="194">
        <v>20060588.620000001</v>
      </c>
      <c r="F180" s="45">
        <f t="shared" si="26"/>
        <v>126.64372854090591</v>
      </c>
    </row>
    <row r="181" spans="1:6" ht="12.75" customHeight="1" x14ac:dyDescent="0.2">
      <c r="A181" s="63">
        <v>3233</v>
      </c>
      <c r="B181" s="65" t="s">
        <v>364</v>
      </c>
      <c r="C181" s="247" t="s">
        <v>365</v>
      </c>
      <c r="D181" s="194">
        <v>93674.25</v>
      </c>
      <c r="E181" s="194">
        <v>105015.18</v>
      </c>
      <c r="F181" s="45">
        <f t="shared" si="26"/>
        <v>112.10677427361307</v>
      </c>
    </row>
    <row r="182" spans="1:6" ht="12.75" customHeight="1" x14ac:dyDescent="0.2">
      <c r="A182" s="63">
        <v>3234</v>
      </c>
      <c r="B182" s="65" t="s">
        <v>366</v>
      </c>
      <c r="C182" s="247" t="s">
        <v>367</v>
      </c>
      <c r="D182" s="194">
        <v>1451122.23</v>
      </c>
      <c r="E182" s="194">
        <v>1520762.57</v>
      </c>
      <c r="F182" s="45">
        <f t="shared" si="26"/>
        <v>104.79906782215032</v>
      </c>
    </row>
    <row r="183" spans="1:6" ht="12.75" customHeight="1" x14ac:dyDescent="0.2">
      <c r="A183" s="63">
        <v>3235</v>
      </c>
      <c r="B183" s="64" t="s">
        <v>368</v>
      </c>
      <c r="C183" s="247" t="s">
        <v>369</v>
      </c>
      <c r="D183" s="194">
        <v>2449123.9300000002</v>
      </c>
      <c r="E183" s="194">
        <v>2607657.4500000002</v>
      </c>
      <c r="F183" s="45">
        <f t="shared" si="26"/>
        <v>106.4730705562948</v>
      </c>
    </row>
    <row r="184" spans="1:6" ht="12.75" customHeight="1" x14ac:dyDescent="0.2">
      <c r="A184" s="63">
        <v>3236</v>
      </c>
      <c r="B184" s="64" t="s">
        <v>370</v>
      </c>
      <c r="C184" s="247" t="s">
        <v>371</v>
      </c>
      <c r="D184" s="194">
        <v>46858.400000000001</v>
      </c>
      <c r="E184" s="194">
        <v>56603.9</v>
      </c>
      <c r="F184" s="45">
        <f t="shared" si="26"/>
        <v>120.79776518190974</v>
      </c>
    </row>
    <row r="185" spans="1:6" ht="12.75" customHeight="1" x14ac:dyDescent="0.2">
      <c r="A185" s="63">
        <v>3237</v>
      </c>
      <c r="B185" s="64" t="s">
        <v>372</v>
      </c>
      <c r="C185" s="247" t="s">
        <v>373</v>
      </c>
      <c r="D185" s="194">
        <v>594208.91</v>
      </c>
      <c r="E185" s="194">
        <v>404663.4</v>
      </c>
      <c r="F185" s="45">
        <f t="shared" si="26"/>
        <v>68.101200300076286</v>
      </c>
    </row>
    <row r="186" spans="1:6" ht="12.75" customHeight="1" x14ac:dyDescent="0.2">
      <c r="A186" s="63">
        <v>3238</v>
      </c>
      <c r="B186" s="64" t="s">
        <v>374</v>
      </c>
      <c r="C186" s="247" t="s">
        <v>375</v>
      </c>
      <c r="D186" s="194">
        <v>609595.98</v>
      </c>
      <c r="E186" s="194">
        <v>642965.91</v>
      </c>
      <c r="F186" s="45">
        <f t="shared" si="26"/>
        <v>105.47410598081701</v>
      </c>
    </row>
    <row r="187" spans="1:6" ht="12.75" customHeight="1" x14ac:dyDescent="0.2">
      <c r="A187" s="63">
        <v>3239</v>
      </c>
      <c r="B187" s="64" t="s">
        <v>376</v>
      </c>
      <c r="C187" s="247" t="s">
        <v>377</v>
      </c>
      <c r="D187" s="194">
        <v>2767620.72</v>
      </c>
      <c r="E187" s="194">
        <v>3266114.92</v>
      </c>
      <c r="F187" s="45">
        <f t="shared" si="26"/>
        <v>118.01165153872672</v>
      </c>
    </row>
    <row r="188" spans="1:6" ht="12.75" customHeight="1" x14ac:dyDescent="0.2">
      <c r="A188" s="63">
        <v>324</v>
      </c>
      <c r="B188" s="64" t="s">
        <v>378</v>
      </c>
      <c r="C188" s="247" t="s">
        <v>379</v>
      </c>
      <c r="D188" s="194">
        <v>174855.78</v>
      </c>
      <c r="E188" s="194">
        <v>193055.18</v>
      </c>
      <c r="F188" s="45">
        <f t="shared" si="26"/>
        <v>110.40823471777712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7764419.21</v>
      </c>
      <c r="E194" s="60">
        <f t="shared" si="36"/>
        <v>8402159.040000001</v>
      </c>
      <c r="F194" s="45">
        <f t="shared" si="26"/>
        <v>108.21361923862429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881369.98</v>
      </c>
      <c r="E196" s="194">
        <v>930535.61</v>
      </c>
      <c r="F196" s="45">
        <f t="shared" si="26"/>
        <v>105.57831910726073</v>
      </c>
    </row>
    <row r="197" spans="1:6" ht="12.75" customHeight="1" x14ac:dyDescent="0.2">
      <c r="A197" s="63">
        <v>3293</v>
      </c>
      <c r="B197" s="64" t="s">
        <v>396</v>
      </c>
      <c r="C197" s="247" t="s">
        <v>397</v>
      </c>
      <c r="D197" s="194">
        <v>24345.97</v>
      </c>
      <c r="E197" s="194">
        <v>43447.87</v>
      </c>
      <c r="F197" s="45">
        <f t="shared" si="26"/>
        <v>178.46021333304856</v>
      </c>
    </row>
    <row r="198" spans="1:6" ht="12.75" customHeight="1" x14ac:dyDescent="0.2">
      <c r="A198" s="63">
        <v>3294</v>
      </c>
      <c r="B198" s="64" t="s">
        <v>398</v>
      </c>
      <c r="C198" s="247" t="s">
        <v>399</v>
      </c>
      <c r="D198" s="194">
        <v>345426.39</v>
      </c>
      <c r="E198" s="194">
        <v>246620.6</v>
      </c>
      <c r="F198" s="45">
        <f t="shared" si="26"/>
        <v>71.395992645495326</v>
      </c>
    </row>
    <row r="199" spans="1:6" ht="12.75" customHeight="1" x14ac:dyDescent="0.2">
      <c r="A199" s="63">
        <v>3295</v>
      </c>
      <c r="B199" s="64" t="s">
        <v>400</v>
      </c>
      <c r="C199" s="247" t="s">
        <v>401</v>
      </c>
      <c r="D199" s="194">
        <v>5722770.2999999998</v>
      </c>
      <c r="E199" s="194">
        <v>6045682</v>
      </c>
      <c r="F199" s="45">
        <f t="shared" si="26"/>
        <v>105.6425766381013</v>
      </c>
    </row>
    <row r="200" spans="1:6" ht="12.75" customHeight="1" x14ac:dyDescent="0.2">
      <c r="A200" s="63" t="s">
        <v>402</v>
      </c>
      <c r="B200" s="64" t="s">
        <v>403</v>
      </c>
      <c r="C200" s="247" t="s">
        <v>402</v>
      </c>
      <c r="D200" s="194">
        <v>378459.83</v>
      </c>
      <c r="E200" s="194">
        <v>299956.2</v>
      </c>
      <c r="F200" s="45">
        <f t="shared" si="26"/>
        <v>79.257077296684301</v>
      </c>
    </row>
    <row r="201" spans="1:6" ht="12.75" customHeight="1" x14ac:dyDescent="0.2">
      <c r="A201" s="63">
        <v>3299</v>
      </c>
      <c r="B201" s="64" t="s">
        <v>404</v>
      </c>
      <c r="C201" s="247" t="s">
        <v>405</v>
      </c>
      <c r="D201" s="194">
        <v>412046.74</v>
      </c>
      <c r="E201" s="194">
        <v>835916.76</v>
      </c>
      <c r="F201" s="45">
        <f t="shared" si="26"/>
        <v>202.86940263136168</v>
      </c>
    </row>
    <row r="202" spans="1:6" ht="12.75" customHeight="1" x14ac:dyDescent="0.2">
      <c r="A202" s="63">
        <v>34</v>
      </c>
      <c r="B202" s="183" t="s">
        <v>406</v>
      </c>
      <c r="C202" s="247" t="s">
        <v>407</v>
      </c>
      <c r="D202" s="60">
        <f t="shared" ref="D202:E202" si="37">D203+D208+D216</f>
        <v>10465359.76</v>
      </c>
      <c r="E202" s="60">
        <f t="shared" si="37"/>
        <v>5064783.38</v>
      </c>
      <c r="F202" s="45">
        <f t="shared" si="26"/>
        <v>48.395692992402203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6510169.2400000002</v>
      </c>
      <c r="E208" s="60">
        <f t="shared" si="39"/>
        <v>2245423.63</v>
      </c>
      <c r="F208" s="45">
        <f t="shared" si="26"/>
        <v>34.491017778825054</v>
      </c>
    </row>
    <row r="209" spans="1:6" ht="24" x14ac:dyDescent="0.2">
      <c r="A209" s="63">
        <v>3421</v>
      </c>
      <c r="B209" s="64" t="s">
        <v>420</v>
      </c>
      <c r="C209" s="247" t="s">
        <v>421</v>
      </c>
      <c r="D209" s="194">
        <v>1558632.81</v>
      </c>
      <c r="E209" s="194">
        <v>578872.81999999995</v>
      </c>
      <c r="F209" s="45">
        <f t="shared" si="26"/>
        <v>37.139781498632765</v>
      </c>
    </row>
    <row r="210" spans="1:6" ht="24" x14ac:dyDescent="0.2">
      <c r="A210" s="63">
        <v>3422</v>
      </c>
      <c r="B210" s="183" t="s">
        <v>422</v>
      </c>
      <c r="C210" s="247" t="s">
        <v>423</v>
      </c>
      <c r="D210" s="194">
        <v>2751620.77</v>
      </c>
      <c r="E210" s="194">
        <v>0</v>
      </c>
      <c r="F210" s="45">
        <f t="shared" si="26"/>
        <v>0</v>
      </c>
    </row>
    <row r="211" spans="1:6" ht="24" x14ac:dyDescent="0.2">
      <c r="A211" s="63">
        <v>3423</v>
      </c>
      <c r="B211" s="183" t="s">
        <v>424</v>
      </c>
      <c r="C211" s="247" t="s">
        <v>425</v>
      </c>
      <c r="D211" s="194">
        <v>2199915.66</v>
      </c>
      <c r="E211" s="194">
        <v>1666550.81</v>
      </c>
      <c r="F211" s="45">
        <f t="shared" si="26"/>
        <v>75.755213724875247</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3955190.5199999996</v>
      </c>
      <c r="E216" s="60">
        <f t="shared" si="40"/>
        <v>2819359.75</v>
      </c>
      <c r="F216" s="45">
        <f t="shared" si="26"/>
        <v>71.282526991898237</v>
      </c>
    </row>
    <row r="217" spans="1:6" ht="12.75" customHeight="1" x14ac:dyDescent="0.2">
      <c r="A217" s="63">
        <v>3431</v>
      </c>
      <c r="B217" s="182" t="s">
        <v>436</v>
      </c>
      <c r="C217" s="247" t="s">
        <v>437</v>
      </c>
      <c r="D217" s="194">
        <v>111391.78</v>
      </c>
      <c r="E217" s="194">
        <v>48265.599999999999</v>
      </c>
      <c r="F217" s="45">
        <f t="shared" si="26"/>
        <v>43.32958859262326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288564.69</v>
      </c>
      <c r="E219" s="194">
        <v>273079.90000000002</v>
      </c>
      <c r="F219" s="45">
        <f t="shared" si="26"/>
        <v>94.633858355989446</v>
      </c>
    </row>
    <row r="220" spans="1:6" ht="12.75" customHeight="1" x14ac:dyDescent="0.2">
      <c r="A220" s="63">
        <v>3434</v>
      </c>
      <c r="B220" s="65" t="s">
        <v>442</v>
      </c>
      <c r="C220" s="247" t="s">
        <v>443</v>
      </c>
      <c r="D220" s="194">
        <v>3555234.05</v>
      </c>
      <c r="E220" s="194">
        <v>2498014.25</v>
      </c>
      <c r="F220" s="45">
        <f t="shared" si="26"/>
        <v>70.263004203619175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2120288.34</v>
      </c>
      <c r="E273" s="60">
        <f t="shared" si="60"/>
        <v>1425046.78</v>
      </c>
      <c r="F273" s="45">
        <f t="shared" ref="F273:F277" si="61">IF(D273&lt;&gt;0,IF(E273/D273&gt;=100,"&gt;&gt;100",E273/D273*100),"-")</f>
        <v>67.210046535463192</v>
      </c>
    </row>
    <row r="274" spans="1:6" ht="12.75" customHeight="1" x14ac:dyDescent="0.2">
      <c r="A274" s="63">
        <v>381</v>
      </c>
      <c r="B274" s="64" t="s">
        <v>541</v>
      </c>
      <c r="C274" s="247" t="s">
        <v>542</v>
      </c>
      <c r="D274" s="60">
        <f t="shared" ref="D274:E274" si="62">SUM(D275:D277)</f>
        <v>13520</v>
      </c>
      <c r="E274" s="60">
        <f t="shared" si="62"/>
        <v>17310.66</v>
      </c>
      <c r="F274" s="45">
        <f t="shared" si="61"/>
        <v>128.03742603550296</v>
      </c>
    </row>
    <row r="275" spans="1:6" ht="12.75" customHeight="1" x14ac:dyDescent="0.2">
      <c r="A275" s="63">
        <v>3811</v>
      </c>
      <c r="B275" s="64" t="s">
        <v>543</v>
      </c>
      <c r="C275" s="247" t="s">
        <v>544</v>
      </c>
      <c r="D275" s="194">
        <v>13520</v>
      </c>
      <c r="E275" s="194">
        <v>17310.66</v>
      </c>
      <c r="F275" s="45">
        <f t="shared" si="61"/>
        <v>128.03742603550296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2106768.34</v>
      </c>
      <c r="E283" s="60">
        <f t="shared" si="65"/>
        <v>1407736.12</v>
      </c>
      <c r="F283" s="45">
        <f t="shared" ref="F283:F294" si="66">IF(D283&lt;&gt;0,IF(E283/D283&gt;=100,"&gt;&gt;100",E283/D283*100),"-")</f>
        <v>66.819692192640417</v>
      </c>
    </row>
    <row r="284" spans="1:6" ht="12.75" customHeight="1" x14ac:dyDescent="0.2">
      <c r="A284" s="63">
        <v>3831</v>
      </c>
      <c r="B284" s="64" t="s">
        <v>561</v>
      </c>
      <c r="C284" s="247" t="s">
        <v>562</v>
      </c>
      <c r="D284" s="194">
        <v>2058247.46</v>
      </c>
      <c r="E284" s="194">
        <v>1331082.1200000001</v>
      </c>
      <c r="F284" s="45">
        <f t="shared" si="66"/>
        <v>64.670655296229555</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48520.88</v>
      </c>
      <c r="E287" s="194">
        <v>76654</v>
      </c>
      <c r="F287" s="45">
        <f t="shared" si="66"/>
        <v>157.98147106977453</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201809115.75</v>
      </c>
      <c r="E299" s="60">
        <f>E152-E297+E298</f>
        <v>231640446.93000001</v>
      </c>
      <c r="F299" s="45">
        <f t="shared" si="68"/>
        <v>114.78195425867426</v>
      </c>
    </row>
    <row r="300" spans="1:6" ht="12.75" customHeight="1" x14ac:dyDescent="0.2">
      <c r="A300" s="63" t="s">
        <v>582</v>
      </c>
      <c r="B300" s="64" t="s">
        <v>593</v>
      </c>
      <c r="C300" s="247" t="s">
        <v>594</v>
      </c>
      <c r="D300" s="60">
        <f>IF(D6&gt;=D299,D6-D299,0)</f>
        <v>247575755.82999998</v>
      </c>
      <c r="E300" s="60">
        <f>IF(E6&gt;=E299,E6-E299,0)</f>
        <v>314721435.69999999</v>
      </c>
      <c r="F300" s="45">
        <f t="shared" si="68"/>
        <v>127.12126623420517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254738221.33000001</v>
      </c>
      <c r="E360" s="60">
        <f t="shared" si="86"/>
        <v>314474890.81</v>
      </c>
      <c r="F360" s="45">
        <f t="shared" si="72"/>
        <v>123.45021849022579</v>
      </c>
    </row>
    <row r="361" spans="1:6" ht="12.75" customHeight="1" x14ac:dyDescent="0.2">
      <c r="A361" s="63">
        <v>41</v>
      </c>
      <c r="B361" s="64" t="s">
        <v>714</v>
      </c>
      <c r="C361" s="247" t="s">
        <v>3</v>
      </c>
      <c r="D361" s="60">
        <f t="shared" ref="D361:E361" si="87">D362+D366</f>
        <v>3366971.45</v>
      </c>
      <c r="E361" s="60">
        <f t="shared" si="87"/>
        <v>2459178.19</v>
      </c>
      <c r="F361" s="45">
        <f t="shared" si="72"/>
        <v>73.038284598463093</v>
      </c>
    </row>
    <row r="362" spans="1:6" ht="12.75" customHeight="1" x14ac:dyDescent="0.2">
      <c r="A362" s="63">
        <v>411</v>
      </c>
      <c r="B362" s="64" t="s">
        <v>715</v>
      </c>
      <c r="C362" s="247" t="s">
        <v>716</v>
      </c>
      <c r="D362" s="60">
        <f t="shared" ref="D362:E362" si="88">SUM(D363:D365)</f>
        <v>3366971.45</v>
      </c>
      <c r="E362" s="60">
        <f t="shared" si="88"/>
        <v>2459178.19</v>
      </c>
      <c r="F362" s="45">
        <f t="shared" si="72"/>
        <v>73.038284598463093</v>
      </c>
    </row>
    <row r="363" spans="1:6" ht="12.75" customHeight="1" x14ac:dyDescent="0.2">
      <c r="A363" s="63">
        <v>4111</v>
      </c>
      <c r="B363" s="64" t="s">
        <v>614</v>
      </c>
      <c r="C363" s="247" t="s">
        <v>717</v>
      </c>
      <c r="D363" s="194">
        <v>3366971.45</v>
      </c>
      <c r="E363" s="194">
        <v>2459178.19</v>
      </c>
      <c r="F363" s="45">
        <f t="shared" si="72"/>
        <v>73.038284598463093</v>
      </c>
    </row>
    <row r="364" spans="1:6" ht="12.75" customHeight="1" x14ac:dyDescent="0.2">
      <c r="A364" s="63">
        <v>4112</v>
      </c>
      <c r="B364" s="64" t="s">
        <v>616</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622</v>
      </c>
      <c r="C367" s="247" t="s">
        <v>723</v>
      </c>
      <c r="D367" s="194">
        <v>0</v>
      </c>
      <c r="E367" s="194"/>
      <c r="F367" s="45" t="str">
        <f t="shared" si="72"/>
        <v>-</v>
      </c>
    </row>
    <row r="368" spans="1:6" ht="12.75" customHeight="1" x14ac:dyDescent="0.2">
      <c r="A368" s="63">
        <v>4122</v>
      </c>
      <c r="B368" s="64" t="s">
        <v>624</v>
      </c>
      <c r="C368" s="247" t="s">
        <v>724</v>
      </c>
      <c r="D368" s="194">
        <v>0</v>
      </c>
      <c r="E368" s="194"/>
      <c r="F368" s="45" t="str">
        <f t="shared" si="72"/>
        <v>-</v>
      </c>
    </row>
    <row r="369" spans="1:6" ht="12.75" customHeight="1" x14ac:dyDescent="0.2">
      <c r="A369" s="63">
        <v>4123</v>
      </c>
      <c r="B369" s="64" t="s">
        <v>626</v>
      </c>
      <c r="C369" s="247" t="s">
        <v>725</v>
      </c>
      <c r="D369" s="194">
        <v>0</v>
      </c>
      <c r="E369" s="194"/>
      <c r="F369" s="45" t="str">
        <f t="shared" si="72"/>
        <v>-</v>
      </c>
    </row>
    <row r="370" spans="1:6" ht="12.75" customHeight="1" x14ac:dyDescent="0.2">
      <c r="A370" s="63">
        <v>4124</v>
      </c>
      <c r="B370" s="64" t="s">
        <v>628</v>
      </c>
      <c r="C370" s="247" t="s">
        <v>726</v>
      </c>
      <c r="D370" s="194">
        <v>0</v>
      </c>
      <c r="E370" s="194"/>
      <c r="F370" s="45" t="str">
        <f t="shared" si="72"/>
        <v>-</v>
      </c>
    </row>
    <row r="371" spans="1:6" ht="12.75" customHeight="1" x14ac:dyDescent="0.2">
      <c r="A371" s="63">
        <v>4125</v>
      </c>
      <c r="B371" s="64" t="s">
        <v>630</v>
      </c>
      <c r="C371" s="247" t="s">
        <v>727</v>
      </c>
      <c r="D371" s="194">
        <v>0</v>
      </c>
      <c r="E371" s="194"/>
      <c r="F371" s="45" t="str">
        <f t="shared" si="72"/>
        <v>-</v>
      </c>
    </row>
    <row r="372" spans="1:6" ht="12.75" customHeight="1" x14ac:dyDescent="0.2">
      <c r="A372" s="63">
        <v>4126</v>
      </c>
      <c r="B372" s="64" t="s">
        <v>632</v>
      </c>
      <c r="C372" s="247" t="s">
        <v>728</v>
      </c>
      <c r="D372" s="194">
        <v>0</v>
      </c>
      <c r="E372" s="194"/>
      <c r="F372" s="45" t="str">
        <f t="shared" si="72"/>
        <v>-</v>
      </c>
    </row>
    <row r="373" spans="1:6" ht="24" x14ac:dyDescent="0.2">
      <c r="A373" s="63">
        <v>42</v>
      </c>
      <c r="B373" s="183" t="s">
        <v>729</v>
      </c>
      <c r="C373" s="247" t="s">
        <v>730</v>
      </c>
      <c r="D373" s="60">
        <f t="shared" ref="D373:E373" si="90">D374+D379+D388+D393+D398+D401</f>
        <v>251371249.88000003</v>
      </c>
      <c r="E373" s="60">
        <f t="shared" si="90"/>
        <v>312015712.62</v>
      </c>
      <c r="F373" s="45">
        <f t="shared" si="72"/>
        <v>124.12545697606649</v>
      </c>
    </row>
    <row r="374" spans="1:6" ht="12.75" customHeight="1" x14ac:dyDescent="0.2">
      <c r="A374" s="63">
        <v>421</v>
      </c>
      <c r="B374" s="64" t="s">
        <v>731</v>
      </c>
      <c r="C374" s="247" t="s">
        <v>732</v>
      </c>
      <c r="D374" s="60">
        <f t="shared" ref="D374:E374" si="91">SUM(D375:D378)</f>
        <v>215519624.62</v>
      </c>
      <c r="E374" s="60">
        <f t="shared" si="91"/>
        <v>288790803.60000002</v>
      </c>
      <c r="F374" s="45">
        <f t="shared" si="72"/>
        <v>133.99745109485522</v>
      </c>
    </row>
    <row r="375" spans="1:6" ht="12.75" customHeight="1" x14ac:dyDescent="0.2">
      <c r="A375" s="63">
        <v>4211</v>
      </c>
      <c r="B375" s="64" t="s">
        <v>638</v>
      </c>
      <c r="C375" s="247" t="s">
        <v>733</v>
      </c>
      <c r="D375" s="194">
        <v>0</v>
      </c>
      <c r="E375" s="194"/>
      <c r="F375" s="45" t="str">
        <f t="shared" si="72"/>
        <v>-</v>
      </c>
    </row>
    <row r="376" spans="1:6" ht="12.75" customHeight="1" x14ac:dyDescent="0.2">
      <c r="A376" s="63">
        <v>4212</v>
      </c>
      <c r="B376" s="64" t="s">
        <v>640</v>
      </c>
      <c r="C376" s="247" t="s">
        <v>734</v>
      </c>
      <c r="D376" s="194">
        <v>0</v>
      </c>
      <c r="E376" s="194">
        <v>1277755.03</v>
      </c>
      <c r="F376" s="45" t="str">
        <f t="shared" si="72"/>
        <v>-</v>
      </c>
    </row>
    <row r="377" spans="1:6" ht="12.75" customHeight="1" x14ac:dyDescent="0.2">
      <c r="A377" s="63">
        <v>4213</v>
      </c>
      <c r="B377" s="64" t="s">
        <v>642</v>
      </c>
      <c r="C377" s="247" t="s">
        <v>735</v>
      </c>
      <c r="D377" s="194">
        <v>210913222.34</v>
      </c>
      <c r="E377" s="194">
        <v>283866502.60000002</v>
      </c>
      <c r="F377" s="45">
        <f t="shared" si="72"/>
        <v>134.58923980706939</v>
      </c>
    </row>
    <row r="378" spans="1:6" ht="12.75" customHeight="1" x14ac:dyDescent="0.2">
      <c r="A378" s="63">
        <v>4214</v>
      </c>
      <c r="B378" s="64" t="s">
        <v>644</v>
      </c>
      <c r="C378" s="247" t="s">
        <v>736</v>
      </c>
      <c r="D378" s="194">
        <v>4606402.28</v>
      </c>
      <c r="E378" s="194">
        <v>3646545.97</v>
      </c>
      <c r="F378" s="45">
        <f t="shared" si="72"/>
        <v>79.162560027214994</v>
      </c>
    </row>
    <row r="379" spans="1:6" ht="12.75" customHeight="1" x14ac:dyDescent="0.2">
      <c r="A379" s="63">
        <v>422</v>
      </c>
      <c r="B379" s="64" t="s">
        <v>737</v>
      </c>
      <c r="C379" s="247" t="s">
        <v>738</v>
      </c>
      <c r="D379" s="60">
        <f t="shared" ref="D379:E379" si="92">SUM(D380:D387)</f>
        <v>17626674.830000002</v>
      </c>
      <c r="E379" s="60">
        <f t="shared" si="92"/>
        <v>16130950.800000001</v>
      </c>
      <c r="F379" s="45">
        <f t="shared" si="72"/>
        <v>91.514428873139877</v>
      </c>
    </row>
    <row r="380" spans="1:6" ht="12.75" customHeight="1" x14ac:dyDescent="0.2">
      <c r="A380" s="63">
        <v>4221</v>
      </c>
      <c r="B380" s="64" t="s">
        <v>648</v>
      </c>
      <c r="C380" s="247" t="s">
        <v>739</v>
      </c>
      <c r="D380" s="194">
        <v>2356843.7000000002</v>
      </c>
      <c r="E380" s="194">
        <v>2848490.33</v>
      </c>
      <c r="F380" s="45">
        <f t="shared" si="72"/>
        <v>120.86038331689113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652</v>
      </c>
      <c r="C382" s="247" t="s">
        <v>742</v>
      </c>
      <c r="D382" s="194">
        <v>611431.57999999996</v>
      </c>
      <c r="E382" s="194">
        <v>177361.67</v>
      </c>
      <c r="F382" s="45">
        <f t="shared" si="72"/>
        <v>29.007607032662598</v>
      </c>
    </row>
    <row r="383" spans="1:6" ht="12.75" customHeight="1" x14ac:dyDescent="0.2">
      <c r="A383" s="63">
        <v>4224</v>
      </c>
      <c r="B383" s="64" t="s">
        <v>654</v>
      </c>
      <c r="C383" s="247" t="s">
        <v>743</v>
      </c>
      <c r="D383" s="194">
        <v>0</v>
      </c>
      <c r="E383" s="194"/>
      <c r="F383" s="45" t="str">
        <f t="shared" si="72"/>
        <v>-</v>
      </c>
    </row>
    <row r="384" spans="1:6" ht="12.75" customHeight="1" x14ac:dyDescent="0.2">
      <c r="A384" s="70">
        <v>4225</v>
      </c>
      <c r="B384" s="65" t="s">
        <v>656</v>
      </c>
      <c r="C384" s="278" t="s">
        <v>744</v>
      </c>
      <c r="D384" s="192">
        <v>14658399.550000001</v>
      </c>
      <c r="E384" s="192">
        <v>13105098.800000001</v>
      </c>
      <c r="F384" s="71">
        <f t="shared" si="72"/>
        <v>89.403340080193132</v>
      </c>
    </row>
    <row r="385" spans="1:6" ht="12.75" customHeight="1" x14ac:dyDescent="0.2">
      <c r="A385" s="63">
        <v>4226</v>
      </c>
      <c r="B385" s="64" t="s">
        <v>658</v>
      </c>
      <c r="C385" s="247" t="s">
        <v>745</v>
      </c>
      <c r="D385" s="194">
        <v>0</v>
      </c>
      <c r="E385" s="194"/>
      <c r="F385" s="45" t="str">
        <f t="shared" si="72"/>
        <v>-</v>
      </c>
    </row>
    <row r="386" spans="1:6" ht="12.75" customHeight="1" x14ac:dyDescent="0.2">
      <c r="A386" s="63">
        <v>4227</v>
      </c>
      <c r="B386" s="183" t="s">
        <v>660</v>
      </c>
      <c r="C386" s="247" t="s">
        <v>746</v>
      </c>
      <c r="D386" s="194">
        <v>0</v>
      </c>
      <c r="E386" s="194"/>
      <c r="F386" s="45" t="str">
        <f t="shared" si="72"/>
        <v>-</v>
      </c>
    </row>
    <row r="387" spans="1:6" ht="12.75" customHeight="1" x14ac:dyDescent="0.2">
      <c r="A387" s="63" t="s">
        <v>747</v>
      </c>
      <c r="B387" s="183" t="s">
        <v>663</v>
      </c>
      <c r="C387" s="247" t="s">
        <v>747</v>
      </c>
      <c r="D387" s="194">
        <v>0</v>
      </c>
      <c r="E387" s="194"/>
      <c r="F387" s="45" t="str">
        <f t="shared" si="72"/>
        <v>-</v>
      </c>
    </row>
    <row r="388" spans="1:6" ht="12.75" customHeight="1" x14ac:dyDescent="0.2">
      <c r="A388" s="63">
        <v>423</v>
      </c>
      <c r="B388" s="64" t="s">
        <v>748</v>
      </c>
      <c r="C388" s="247" t="s">
        <v>749</v>
      </c>
      <c r="D388" s="60">
        <f t="shared" ref="D388:E388" si="93">SUM(D389:D392)</f>
        <v>15398618.960000001</v>
      </c>
      <c r="E388" s="60">
        <f t="shared" si="93"/>
        <v>4447524.0200000005</v>
      </c>
      <c r="F388" s="45">
        <f t="shared" si="72"/>
        <v>28.882616236904408</v>
      </c>
    </row>
    <row r="389" spans="1:6" ht="12.75" customHeight="1" x14ac:dyDescent="0.2">
      <c r="A389" s="63">
        <v>4231</v>
      </c>
      <c r="B389" s="64" t="s">
        <v>666</v>
      </c>
      <c r="C389" s="247" t="s">
        <v>750</v>
      </c>
      <c r="D389" s="194">
        <v>2152767.56</v>
      </c>
      <c r="E389" s="194">
        <v>3850152.62</v>
      </c>
      <c r="F389" s="45">
        <f t="shared" si="72"/>
        <v>178.84664798646446</v>
      </c>
    </row>
    <row r="390" spans="1:6" ht="12.75" customHeight="1" x14ac:dyDescent="0.2">
      <c r="A390" s="63">
        <v>4232</v>
      </c>
      <c r="B390" s="64" t="s">
        <v>668</v>
      </c>
      <c r="C390" s="247" t="s">
        <v>751</v>
      </c>
      <c r="D390" s="194">
        <v>13245851.4</v>
      </c>
      <c r="E390" s="194">
        <v>597371.4</v>
      </c>
      <c r="F390" s="45">
        <f t="shared" si="72"/>
        <v>4.509875446737988</v>
      </c>
    </row>
    <row r="391" spans="1:6" ht="12.75" customHeight="1" x14ac:dyDescent="0.2">
      <c r="A391" s="63">
        <v>4233</v>
      </c>
      <c r="B391" s="64" t="s">
        <v>670</v>
      </c>
      <c r="C391" s="247" t="s">
        <v>752</v>
      </c>
      <c r="D391" s="194">
        <v>0</v>
      </c>
      <c r="E391" s="194"/>
      <c r="F391" s="45" t="str">
        <f t="shared" si="72"/>
        <v>-</v>
      </c>
    </row>
    <row r="392" spans="1:6" ht="12.75" customHeight="1" x14ac:dyDescent="0.2">
      <c r="A392" s="63">
        <v>4234</v>
      </c>
      <c r="B392" s="183" t="s">
        <v>672</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678</v>
      </c>
      <c r="C395" s="247" t="s">
        <v>758</v>
      </c>
      <c r="D395" s="194">
        <v>0</v>
      </c>
      <c r="E395" s="194"/>
      <c r="F395" s="45" t="str">
        <f t="shared" si="72"/>
        <v>-</v>
      </c>
    </row>
    <row r="396" spans="1:6" ht="12.75" customHeight="1" x14ac:dyDescent="0.2">
      <c r="A396" s="63">
        <v>4243</v>
      </c>
      <c r="B396" s="64" t="s">
        <v>680</v>
      </c>
      <c r="C396" s="247" t="s">
        <v>759</v>
      </c>
      <c r="D396" s="194">
        <v>0</v>
      </c>
      <c r="E396" s="194"/>
      <c r="F396" s="45" t="str">
        <f t="shared" si="72"/>
        <v>-</v>
      </c>
    </row>
    <row r="397" spans="1:6" ht="12.75" customHeight="1" x14ac:dyDescent="0.2">
      <c r="A397" s="63">
        <v>4244</v>
      </c>
      <c r="B397" s="64" t="s">
        <v>682</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688</v>
      </c>
      <c r="C400" s="247" t="s">
        <v>765</v>
      </c>
      <c r="D400" s="194">
        <v>0</v>
      </c>
      <c r="E400" s="194"/>
      <c r="F400" s="45" t="str">
        <f t="shared" si="72"/>
        <v>-</v>
      </c>
    </row>
    <row r="401" spans="1:6" ht="12.75" customHeight="1" x14ac:dyDescent="0.2">
      <c r="A401" s="63">
        <v>426</v>
      </c>
      <c r="B401" s="64" t="s">
        <v>766</v>
      </c>
      <c r="C401" s="247" t="s">
        <v>767</v>
      </c>
      <c r="D401" s="60">
        <f t="shared" ref="D401:E401" si="96">SUM(D402:D405)</f>
        <v>2826331.47</v>
      </c>
      <c r="E401" s="60">
        <f t="shared" si="96"/>
        <v>2646434.2000000002</v>
      </c>
      <c r="F401" s="45">
        <f t="shared" si="72"/>
        <v>93.634954996980596</v>
      </c>
    </row>
    <row r="402" spans="1:6" ht="12.75" customHeight="1" x14ac:dyDescent="0.2">
      <c r="A402" s="63">
        <v>4261</v>
      </c>
      <c r="B402" s="64" t="s">
        <v>692</v>
      </c>
      <c r="C402" s="247" t="s">
        <v>768</v>
      </c>
      <c r="D402" s="194">
        <v>0</v>
      </c>
      <c r="E402" s="194"/>
      <c r="F402" s="45" t="str">
        <f t="shared" si="72"/>
        <v>-</v>
      </c>
    </row>
    <row r="403" spans="1:6" ht="12.75" customHeight="1" x14ac:dyDescent="0.2">
      <c r="A403" s="63">
        <v>4262</v>
      </c>
      <c r="B403" s="64" t="s">
        <v>694</v>
      </c>
      <c r="C403" s="247" t="s">
        <v>769</v>
      </c>
      <c r="D403" s="194">
        <v>979109.63</v>
      </c>
      <c r="E403" s="194">
        <v>696619.4</v>
      </c>
      <c r="F403" s="45">
        <f t="shared" si="72"/>
        <v>71.148253337065029</v>
      </c>
    </row>
    <row r="404" spans="1:6" ht="12.75" customHeight="1" x14ac:dyDescent="0.2">
      <c r="A404" s="63">
        <v>4263</v>
      </c>
      <c r="B404" s="64" t="s">
        <v>696</v>
      </c>
      <c r="C404" s="247" t="s">
        <v>770</v>
      </c>
      <c r="D404" s="194">
        <v>0</v>
      </c>
      <c r="E404" s="194"/>
      <c r="F404" s="45" t="str">
        <f t="shared" si="72"/>
        <v>-</v>
      </c>
    </row>
    <row r="405" spans="1:6" ht="12.75" customHeight="1" x14ac:dyDescent="0.2">
      <c r="A405" s="63">
        <v>4264</v>
      </c>
      <c r="B405" s="64" t="s">
        <v>698</v>
      </c>
      <c r="C405" s="247" t="s">
        <v>771</v>
      </c>
      <c r="D405" s="194">
        <v>1847221.84</v>
      </c>
      <c r="E405" s="194">
        <v>1949814.8</v>
      </c>
      <c r="F405" s="45">
        <f t="shared" si="72"/>
        <v>105.5539057507029</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c r="F408" s="45" t="str">
        <f t="shared" si="72"/>
        <v>-</v>
      </c>
    </row>
    <row r="409" spans="1:6" ht="12.75" customHeight="1" x14ac:dyDescent="0.2">
      <c r="A409" s="63">
        <v>4312</v>
      </c>
      <c r="B409" s="64" t="s">
        <v>706</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254738221.33000001</v>
      </c>
      <c r="E418" s="60">
        <f t="shared" si="102"/>
        <v>314474890.81</v>
      </c>
      <c r="F418" s="45">
        <f t="shared" si="72"/>
        <v>123.45021849022579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582</v>
      </c>
      <c r="B422" s="64" t="s">
        <v>802</v>
      </c>
      <c r="C422" s="247" t="s">
        <v>803</v>
      </c>
      <c r="D422" s="60">
        <f>D6+D308</f>
        <v>449384871.57999998</v>
      </c>
      <c r="E422" s="60">
        <f>E6+E308</f>
        <v>546361882.63</v>
      </c>
      <c r="F422" s="45">
        <f t="shared" si="72"/>
        <v>121.57994565082639</v>
      </c>
    </row>
    <row r="423" spans="1:6" ht="12.75" customHeight="1" x14ac:dyDescent="0.2">
      <c r="A423" s="63" t="s">
        <v>582</v>
      </c>
      <c r="B423" s="64" t="s">
        <v>804</v>
      </c>
      <c r="C423" s="247" t="s">
        <v>805</v>
      </c>
      <c r="D423" s="60">
        <f t="shared" ref="D423:E423" si="103">D299+D360</f>
        <v>456547337.08000004</v>
      </c>
      <c r="E423" s="60">
        <f t="shared" si="103"/>
        <v>546115337.74000001</v>
      </c>
      <c r="F423" s="45">
        <f t="shared" si="72"/>
        <v>119.61855724159116</v>
      </c>
    </row>
    <row r="424" spans="1:6" ht="12.75" customHeight="1" x14ac:dyDescent="0.2">
      <c r="A424" s="63" t="s">
        <v>582</v>
      </c>
      <c r="B424" s="64" t="s">
        <v>806</v>
      </c>
      <c r="C424" s="247" t="s">
        <v>807</v>
      </c>
      <c r="D424" s="60">
        <f t="shared" ref="D424:E424" si="104">IF(D422&gt;=D423,D422-D423,0)</f>
        <v>0</v>
      </c>
      <c r="E424" s="60">
        <f t="shared" si="104"/>
        <v>246544.88999998569</v>
      </c>
      <c r="F424" s="45" t="str">
        <f t="shared" si="72"/>
        <v>-</v>
      </c>
    </row>
    <row r="425" spans="1:6" ht="12.75" customHeight="1" x14ac:dyDescent="0.2">
      <c r="A425" s="63" t="s">
        <v>582</v>
      </c>
      <c r="B425" s="64" t="s">
        <v>808</v>
      </c>
      <c r="C425" s="247" t="s">
        <v>809</v>
      </c>
      <c r="D425" s="60">
        <f t="shared" ref="D425:E425" si="105">IF(D423&gt;=D422,D423-D422,0)</f>
        <v>7162465.5000000596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60014110.590000004</v>
      </c>
      <c r="E430" s="60">
        <f>E431+E466+E479+E491+E522</f>
        <v>55000000</v>
      </c>
      <c r="F430" s="45">
        <f t="shared" ref="F430:F651" si="109">IF(D430&lt;&gt;0,IF(E430/D430&gt;=100,"&gt;&gt;100",E430/D430*100),"-")</f>
        <v>91.645113889540013</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25000000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v>25000000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60014110.590000004</v>
      </c>
      <c r="E491" s="60">
        <f t="shared" si="126"/>
        <v>30000000</v>
      </c>
      <c r="F491" s="45">
        <f t="shared" si="109"/>
        <v>49.988243939749097</v>
      </c>
    </row>
    <row r="492" spans="1:6" ht="24" x14ac:dyDescent="0.2">
      <c r="A492" s="63">
        <v>841</v>
      </c>
      <c r="B492" s="64" t="s">
        <v>943</v>
      </c>
      <c r="C492" s="247" t="s">
        <v>944</v>
      </c>
      <c r="D492" s="60">
        <f t="shared" ref="D492:E492" si="127">SUM(D493:D496)</f>
        <v>7980110.5899999999</v>
      </c>
      <c r="E492" s="60">
        <f t="shared" si="127"/>
        <v>0</v>
      </c>
      <c r="F492" s="45">
        <f t="shared" si="109"/>
        <v>0</v>
      </c>
    </row>
    <row r="493" spans="1:6" ht="12.75" customHeight="1" x14ac:dyDescent="0.2">
      <c r="A493" s="63">
        <v>8413</v>
      </c>
      <c r="B493" s="64" t="s">
        <v>945</v>
      </c>
      <c r="C493" s="247" t="s">
        <v>946</v>
      </c>
      <c r="D493" s="194">
        <v>7980110.5899999999</v>
      </c>
      <c r="E493" s="194"/>
      <c r="F493" s="45">
        <f t="shared" si="109"/>
        <v>0</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19517000</v>
      </c>
      <c r="E497" s="60">
        <f t="shared" si="128"/>
        <v>0</v>
      </c>
      <c r="F497" s="45">
        <f t="shared" si="109"/>
        <v>0</v>
      </c>
    </row>
    <row r="498" spans="1:6" ht="12.75" customHeight="1" x14ac:dyDescent="0.2">
      <c r="A498" s="63">
        <v>8422</v>
      </c>
      <c r="B498" s="64" t="s">
        <v>955</v>
      </c>
      <c r="C498" s="247" t="s">
        <v>956</v>
      </c>
      <c r="D498" s="194">
        <v>19517000</v>
      </c>
      <c r="E498" s="194"/>
      <c r="F498" s="45">
        <f t="shared" si="109"/>
        <v>0</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32517000</v>
      </c>
      <c r="E502" s="60">
        <f t="shared" si="129"/>
        <v>30000000</v>
      </c>
      <c r="F502" s="45">
        <f t="shared" si="109"/>
        <v>92.259433527078144</v>
      </c>
    </row>
    <row r="503" spans="1:6" ht="12.75" customHeight="1" x14ac:dyDescent="0.2">
      <c r="A503" s="63">
        <v>8443</v>
      </c>
      <c r="B503" s="64" t="s">
        <v>965</v>
      </c>
      <c r="C503" s="247" t="s">
        <v>966</v>
      </c>
      <c r="D503" s="194">
        <v>32517000</v>
      </c>
      <c r="E503" s="194">
        <v>30000000</v>
      </c>
      <c r="F503" s="45">
        <f t="shared" si="109"/>
        <v>92.259433527078144</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101755959.73</v>
      </c>
      <c r="E535" s="60">
        <f>E536+E571+E584+E597+E629</f>
        <v>65669232.689999998</v>
      </c>
      <c r="F535" s="45">
        <f t="shared" si="109"/>
        <v>64.53600640615764</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17243498.379999999</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17243498.379999999</v>
      </c>
      <c r="F589" s="45" t="str">
        <f t="shared" si="109"/>
        <v>-</v>
      </c>
    </row>
    <row r="590" spans="1:6" ht="12.75" customHeight="1" x14ac:dyDescent="0.2">
      <c r="A590" s="63">
        <v>5321</v>
      </c>
      <c r="B590" s="65" t="s">
        <v>1131</v>
      </c>
      <c r="C590" s="247" t="s">
        <v>1132</v>
      </c>
      <c r="D590" s="194">
        <v>0</v>
      </c>
      <c r="E590" s="194">
        <v>17243498.379999999</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101755959.73</v>
      </c>
      <c r="E597" s="60">
        <f t="shared" si="152"/>
        <v>48425734.310000002</v>
      </c>
      <c r="F597" s="45">
        <f t="shared" si="109"/>
        <v>47.590071813477259</v>
      </c>
    </row>
    <row r="598" spans="1:6" ht="24" x14ac:dyDescent="0.2">
      <c r="A598" s="63">
        <v>541</v>
      </c>
      <c r="B598" s="64" t="s">
        <v>1145</v>
      </c>
      <c r="C598" s="247" t="s">
        <v>1146</v>
      </c>
      <c r="D598" s="60">
        <f t="shared" ref="D598:E598" si="153">SUM(D599:D602)</f>
        <v>24713894.280000001</v>
      </c>
      <c r="E598" s="60">
        <f t="shared" si="153"/>
        <v>5074214</v>
      </c>
      <c r="F598" s="45">
        <f t="shared" si="109"/>
        <v>20.531826925011835</v>
      </c>
    </row>
    <row r="599" spans="1:6" ht="12.75" customHeight="1" x14ac:dyDescent="0.2">
      <c r="A599" s="63">
        <v>5413</v>
      </c>
      <c r="B599" s="64" t="s">
        <v>1147</v>
      </c>
      <c r="C599" s="247" t="s">
        <v>1148</v>
      </c>
      <c r="D599" s="194">
        <v>24713894.280000001</v>
      </c>
      <c r="E599" s="194">
        <v>5074214</v>
      </c>
      <c r="F599" s="45">
        <f t="shared" si="109"/>
        <v>20.531826925011835</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41997200.600000001</v>
      </c>
      <c r="E603" s="60">
        <f t="shared" si="154"/>
        <v>0</v>
      </c>
      <c r="F603" s="45">
        <f t="shared" si="109"/>
        <v>0</v>
      </c>
    </row>
    <row r="604" spans="1:6" ht="12.75" customHeight="1" x14ac:dyDescent="0.2">
      <c r="A604" s="63">
        <v>5422</v>
      </c>
      <c r="B604" s="64" t="s">
        <v>1157</v>
      </c>
      <c r="C604" s="247" t="s">
        <v>1158</v>
      </c>
      <c r="D604" s="194">
        <v>41997200.600000001</v>
      </c>
      <c r="E604" s="194">
        <v>0</v>
      </c>
      <c r="F604" s="45">
        <f t="shared" si="109"/>
        <v>0</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35044864.850000001</v>
      </c>
      <c r="E609" s="60">
        <f t="shared" si="156"/>
        <v>43351520.310000002</v>
      </c>
      <c r="F609" s="45">
        <f t="shared" si="109"/>
        <v>123.70291766155863</v>
      </c>
    </row>
    <row r="610" spans="1:6" ht="24" x14ac:dyDescent="0.2">
      <c r="A610" s="63">
        <v>5443</v>
      </c>
      <c r="B610" s="64" t="s">
        <v>1169</v>
      </c>
      <c r="C610" s="247" t="s">
        <v>1170</v>
      </c>
      <c r="D610" s="194">
        <v>35044864.850000001</v>
      </c>
      <c r="E610" s="194">
        <v>43351520.310000002</v>
      </c>
      <c r="F610" s="45">
        <f t="shared" si="109"/>
        <v>123.70291766155863</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582</v>
      </c>
      <c r="B639" s="64" t="s">
        <v>1227</v>
      </c>
      <c r="C639" s="247" t="s">
        <v>1228</v>
      </c>
      <c r="D639" s="60">
        <f>IF(D430-D535&gt;=0,D430-D535,0)</f>
        <v>0</v>
      </c>
      <c r="E639" s="60">
        <f>IF(E430-E535&gt;=0,E430-E535,0)</f>
        <v>0</v>
      </c>
      <c r="F639" s="45" t="str">
        <f t="shared" si="109"/>
        <v>-</v>
      </c>
    </row>
    <row r="640" spans="1:6" ht="12.75" customHeight="1" x14ac:dyDescent="0.2">
      <c r="A640" s="63" t="s">
        <v>582</v>
      </c>
      <c r="B640" s="64" t="s">
        <v>1229</v>
      </c>
      <c r="C640" s="247" t="s">
        <v>1230</v>
      </c>
      <c r="D640" s="60">
        <f>IF(D535-D430&gt;=0,D535-D430,0)</f>
        <v>41741849.140000001</v>
      </c>
      <c r="E640" s="60">
        <f>IF(E535-E430&gt;=0,E535-E430,0)</f>
        <v>10669232.689999998</v>
      </c>
      <c r="F640" s="45">
        <f t="shared" si="109"/>
        <v>25.560038450179682</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509398982.16999996</v>
      </c>
      <c r="E643" s="60">
        <f>E422+E430</f>
        <v>601361882.63</v>
      </c>
      <c r="F643" s="45">
        <f t="shared" si="109"/>
        <v>118.05321637437225</v>
      </c>
    </row>
    <row r="644" spans="1:6" ht="12.75" customHeight="1" x14ac:dyDescent="0.2">
      <c r="A644" s="63" t="s">
        <v>582</v>
      </c>
      <c r="B644" s="64" t="s">
        <v>1237</v>
      </c>
      <c r="C644" s="247" t="s">
        <v>1238</v>
      </c>
      <c r="D644" s="60">
        <f>D423+D535</f>
        <v>558303296.81000006</v>
      </c>
      <c r="E644" s="60">
        <f>E423+E535</f>
        <v>611784570.43000007</v>
      </c>
      <c r="F644" s="45">
        <f t="shared" si="109"/>
        <v>109.57925090637617</v>
      </c>
    </row>
    <row r="645" spans="1:6" ht="12.75" customHeight="1" x14ac:dyDescent="0.2">
      <c r="A645" s="63" t="s">
        <v>582</v>
      </c>
      <c r="B645" s="64" t="s">
        <v>1239</v>
      </c>
      <c r="C645" s="247" t="s">
        <v>1240</v>
      </c>
      <c r="D645" s="60">
        <f t="shared" ref="D645:E645" si="163">IF(D643&gt;=D644,D643-D644,0)</f>
        <v>0</v>
      </c>
      <c r="E645" s="60">
        <f t="shared" si="163"/>
        <v>0</v>
      </c>
      <c r="F645" s="45" t="str">
        <f t="shared" si="109"/>
        <v>-</v>
      </c>
    </row>
    <row r="646" spans="1:6" ht="12.75" customHeight="1" x14ac:dyDescent="0.2">
      <c r="A646" s="63" t="s">
        <v>582</v>
      </c>
      <c r="B646" s="64" t="s">
        <v>1241</v>
      </c>
      <c r="C646" s="247" t="s">
        <v>1242</v>
      </c>
      <c r="D646" s="60">
        <f t="shared" ref="D646:E646" si="164">IF(D644&gt;=D643,D644-D643,0)</f>
        <v>48904314.640000105</v>
      </c>
      <c r="E646" s="60">
        <f t="shared" si="164"/>
        <v>10422687.800000072</v>
      </c>
      <c r="F646" s="45">
        <f t="shared" si="109"/>
        <v>21.312409501543421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0</v>
      </c>
      <c r="E649" s="60">
        <f t="shared" si="165"/>
        <v>0</v>
      </c>
      <c r="F649" s="45" t="str">
        <f t="shared" si="109"/>
        <v>-</v>
      </c>
    </row>
    <row r="650" spans="1:6" ht="24" x14ac:dyDescent="0.2">
      <c r="A650" s="63" t="s">
        <v>582</v>
      </c>
      <c r="B650" s="64" t="s">
        <v>1249</v>
      </c>
      <c r="C650" s="247" t="s">
        <v>1250</v>
      </c>
      <c r="D650" s="60">
        <f t="shared" ref="D650:E650" si="166">IF(D646+D648-D645-D647&gt;=0,D646+D648-D645-D647,0)</f>
        <v>48904314.640000105</v>
      </c>
      <c r="E650" s="60">
        <f t="shared" si="166"/>
        <v>10422687.800000072</v>
      </c>
      <c r="F650" s="45">
        <f t="shared" si="109"/>
        <v>21.312409501543421</v>
      </c>
    </row>
    <row r="651" spans="1:6" ht="24" x14ac:dyDescent="0.2">
      <c r="A651" s="249" t="s">
        <v>1251</v>
      </c>
      <c r="B651" s="184" t="s">
        <v>1252</v>
      </c>
      <c r="C651" s="250" t="s">
        <v>1251</v>
      </c>
      <c r="D651" s="196">
        <v>2092083.41</v>
      </c>
      <c r="E651" s="196">
        <v>1755382.6900000477</v>
      </c>
      <c r="F651" s="61">
        <f t="shared" si="109"/>
        <v>83.905960996079401</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135729476.63999999</v>
      </c>
      <c r="E653" s="194">
        <v>111806243.81</v>
      </c>
      <c r="F653" s="45">
        <f t="shared" ref="F653:F740" si="167">IF(D653&lt;&gt;0,IF(E653/D653&gt;=100,"&gt;&gt;100",E653/D653*100),"-")</f>
        <v>82.374327653636797</v>
      </c>
    </row>
    <row r="654" spans="1:6" ht="12.75" customHeight="1" x14ac:dyDescent="0.2">
      <c r="A654" s="63" t="s">
        <v>1256</v>
      </c>
      <c r="B654" s="64" t="s">
        <v>1257</v>
      </c>
      <c r="C654" s="247" t="s">
        <v>1256</v>
      </c>
      <c r="D654" s="194">
        <v>509398981.81</v>
      </c>
      <c r="E654" s="194">
        <v>601361882.63</v>
      </c>
      <c r="F654" s="45">
        <f t="shared" si="167"/>
        <v>118.05321645780225</v>
      </c>
    </row>
    <row r="655" spans="1:6" ht="12.75" customHeight="1" x14ac:dyDescent="0.2">
      <c r="A655" s="63" t="s">
        <v>1258</v>
      </c>
      <c r="B655" s="64" t="s">
        <v>1259</v>
      </c>
      <c r="C655" s="247" t="s">
        <v>1258</v>
      </c>
      <c r="D655" s="194">
        <v>533322214.63999999</v>
      </c>
      <c r="E655" s="194">
        <v>598512434.54999995</v>
      </c>
      <c r="F655" s="45">
        <f t="shared" si="167"/>
        <v>112.22342106150674</v>
      </c>
    </row>
    <row r="656" spans="1:6" ht="24" x14ac:dyDescent="0.2">
      <c r="A656" s="63">
        <v>11</v>
      </c>
      <c r="B656" s="64" t="s">
        <v>1260</v>
      </c>
      <c r="C656" s="247" t="s">
        <v>1261</v>
      </c>
      <c r="D656" s="60">
        <f t="shared" ref="D656:E656" si="168">+D653+D654-D655</f>
        <v>111806243.81000006</v>
      </c>
      <c r="E656" s="60">
        <f t="shared" si="168"/>
        <v>114655691.8900001</v>
      </c>
      <c r="F656" s="45">
        <f t="shared" si="167"/>
        <v>102.54855899178787</v>
      </c>
    </row>
    <row r="657" spans="1:6" ht="24" x14ac:dyDescent="0.2">
      <c r="A657" s="63" t="s">
        <v>582</v>
      </c>
      <c r="B657" s="64" t="s">
        <v>1262</v>
      </c>
      <c r="C657" s="247" t="s">
        <v>1263</v>
      </c>
      <c r="D657" s="253">
        <v>0</v>
      </c>
      <c r="E657" s="253"/>
      <c r="F657" s="45" t="str">
        <f t="shared" si="167"/>
        <v>-</v>
      </c>
    </row>
    <row r="658" spans="1:6" ht="24" x14ac:dyDescent="0.2">
      <c r="A658" s="63" t="s">
        <v>582</v>
      </c>
      <c r="B658" s="64" t="s">
        <v>1264</v>
      </c>
      <c r="C658" s="247" t="s">
        <v>1265</v>
      </c>
      <c r="D658" s="253">
        <v>5162</v>
      </c>
      <c r="E658" s="253">
        <v>5195</v>
      </c>
      <c r="F658" s="45">
        <f t="shared" si="167"/>
        <v>100.63928709802401</v>
      </c>
    </row>
    <row r="659" spans="1:6" ht="12.75" customHeight="1" x14ac:dyDescent="0.2">
      <c r="A659" s="63" t="s">
        <v>582</v>
      </c>
      <c r="B659" s="64" t="s">
        <v>1266</v>
      </c>
      <c r="C659" s="247" t="s">
        <v>1267</v>
      </c>
      <c r="D659" s="253">
        <v>0</v>
      </c>
      <c r="E659" s="253"/>
      <c r="F659" s="45" t="str">
        <f t="shared" si="167"/>
        <v>-</v>
      </c>
    </row>
    <row r="660" spans="1:6" ht="12.75" customHeight="1" x14ac:dyDescent="0.2">
      <c r="A660" s="63" t="s">
        <v>582</v>
      </c>
      <c r="B660" s="64" t="s">
        <v>1268</v>
      </c>
      <c r="C660" s="247" t="s">
        <v>1269</v>
      </c>
      <c r="D660" s="253">
        <v>5142</v>
      </c>
      <c r="E660" s="253">
        <v>5124</v>
      </c>
      <c r="F660" s="45">
        <f t="shared" si="167"/>
        <v>99.649941656942815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64166304.520000003</v>
      </c>
      <c r="E669" s="194">
        <v>118306686.02</v>
      </c>
      <c r="F669" s="45">
        <f t="shared" si="167"/>
        <v>184.37509671937701</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258582167.69</v>
      </c>
      <c r="E673" s="194">
        <v>366073604.80000001</v>
      </c>
      <c r="F673" s="45">
        <f t="shared" si="167"/>
        <v>141.56954753309427</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26014552.129999999</v>
      </c>
      <c r="E687" s="194">
        <v>0</v>
      </c>
      <c r="F687" s="45">
        <f t="shared" si="167"/>
        <v>0</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72190.53</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24612810.710000001</v>
      </c>
      <c r="E706" s="192">
        <v>20815161.050000001</v>
      </c>
      <c r="F706" s="71">
        <f t="shared" si="167"/>
        <v>84.570434865218203</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987780.96</v>
      </c>
      <c r="E732" s="192">
        <v>1549198.55</v>
      </c>
      <c r="F732" s="71">
        <f t="shared" si="167"/>
        <v>156.83624333070767</v>
      </c>
    </row>
    <row r="733" spans="1:6" ht="12.75" customHeight="1" x14ac:dyDescent="0.2">
      <c r="A733" s="70">
        <v>31215</v>
      </c>
      <c r="B733" s="65" t="s">
        <v>1395</v>
      </c>
      <c r="C733" s="278" t="s">
        <v>1396</v>
      </c>
      <c r="D733" s="192">
        <v>275461.81</v>
      </c>
      <c r="E733" s="192">
        <v>294080</v>
      </c>
      <c r="F733" s="71">
        <f t="shared" si="167"/>
        <v>106.7589006258254</v>
      </c>
    </row>
    <row r="734" spans="1:6" ht="12.75" customHeight="1" x14ac:dyDescent="0.2">
      <c r="A734" s="70">
        <v>32121</v>
      </c>
      <c r="B734" s="65" t="s">
        <v>1397</v>
      </c>
      <c r="C734" s="278" t="s">
        <v>1398</v>
      </c>
      <c r="D734" s="192">
        <v>5238214.82</v>
      </c>
      <c r="E734" s="192">
        <v>5313429.8600000003</v>
      </c>
      <c r="F734" s="71">
        <f t="shared" si="167"/>
        <v>101.43589071056844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43865.88</v>
      </c>
      <c r="E736" s="194">
        <v>54725.599999999999</v>
      </c>
      <c r="F736" s="45">
        <f t="shared" si="167"/>
        <v>124.75664457204552</v>
      </c>
    </row>
    <row r="737" spans="1:6" ht="12.75" customHeight="1" x14ac:dyDescent="0.2">
      <c r="A737" s="63" t="s">
        <v>1403</v>
      </c>
      <c r="B737" s="64" t="s">
        <v>1404</v>
      </c>
      <c r="C737" s="247" t="s">
        <v>1403</v>
      </c>
      <c r="D737" s="194">
        <v>3862.12</v>
      </c>
      <c r="E737" s="194">
        <v>7372.62</v>
      </c>
      <c r="F737" s="45">
        <f t="shared" si="167"/>
        <v>190.89567387859518</v>
      </c>
    </row>
    <row r="738" spans="1:6" ht="12.75" customHeight="1" x14ac:dyDescent="0.2">
      <c r="A738" s="63" t="s">
        <v>1405</v>
      </c>
      <c r="B738" s="64" t="s">
        <v>1406</v>
      </c>
      <c r="C738" s="247" t="s">
        <v>1405</v>
      </c>
      <c r="D738" s="194">
        <v>3433.06</v>
      </c>
      <c r="E738" s="194">
        <v>2459.96</v>
      </c>
      <c r="F738" s="45">
        <f t="shared" si="167"/>
        <v>71.655024963152414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881369.98</v>
      </c>
      <c r="E742" s="192">
        <v>760822.15</v>
      </c>
      <c r="F742" s="71">
        <f t="shared" si="169"/>
        <v>86.322675750767004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1558632.81</v>
      </c>
      <c r="E753" s="192">
        <v>578872.81999999995</v>
      </c>
      <c r="F753" s="71">
        <f t="shared" si="169"/>
        <v>37.139781498632765</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2751620.77</v>
      </c>
      <c r="E757" s="194"/>
      <c r="F757" s="45">
        <f t="shared" si="169"/>
        <v>0</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2199915.66</v>
      </c>
      <c r="E760" s="194">
        <v>1666550.81</v>
      </c>
      <c r="F760" s="45">
        <f t="shared" si="169"/>
        <v>75.755213724875247</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7980110.5899999999</v>
      </c>
      <c r="E901" s="192"/>
      <c r="F901" s="71">
        <f t="shared" si="169"/>
        <v>0</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19517000</v>
      </c>
      <c r="E906" s="192"/>
      <c r="F906" s="71">
        <f t="shared" si="169"/>
        <v>0</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32517000</v>
      </c>
      <c r="E912" s="192"/>
      <c r="F912" s="71">
        <f t="shared" si="169"/>
        <v>0</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24713894.280000001</v>
      </c>
      <c r="E969" s="192">
        <v>5074214</v>
      </c>
      <c r="F969" s="71">
        <f t="shared" si="169"/>
        <v>20.531826925011835</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2478520048.1799998</v>
      </c>
      <c r="E6" s="180">
        <f t="shared" si="0"/>
        <v>2756129552.1199999</v>
      </c>
      <c r="F6" s="181">
        <f t="shared" ref="F6:F298" si="1">IF(D6&gt;0,IF(E6/D6&gt;=100,"&gt;&gt;100",E6/D6*100),"-")</f>
        <v>111.2006156312454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2206289594.8099999</v>
      </c>
      <c r="E7" s="79">
        <f t="shared" si="2"/>
        <v>2438723388.5499997</v>
      </c>
      <c r="F7" s="71">
        <f t="shared" si="1"/>
        <v>110.53505370676493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271842106.93000001</v>
      </c>
      <c r="E8" s="79">
        <f>E9+E10-E11</f>
        <v>270763540.58999997</v>
      </c>
      <c r="F8" s="71">
        <f t="shared" si="1"/>
        <v>99.603237941251763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265248542.93000001</v>
      </c>
      <c r="E9" s="192">
        <v>265071840.22999999</v>
      </c>
      <c r="F9" s="71">
        <f t="shared" si="1"/>
        <v>99.933382216524876</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42184582.880000003</v>
      </c>
      <c r="E10" s="192">
        <v>43167947.850000001</v>
      </c>
      <c r="F10" s="71">
        <f t="shared" si="1"/>
        <v>102.3311003756925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35591018.880000003</v>
      </c>
      <c r="E11" s="192">
        <v>37476247.490000002</v>
      </c>
      <c r="F11" s="71">
        <f t="shared" si="1"/>
        <v>105.29692228355785</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903532343.10000002</v>
      </c>
      <c r="E12" s="79">
        <f t="shared" si="3"/>
        <v>872817024.88999975</v>
      </c>
      <c r="F12" s="71">
        <f t="shared" si="1"/>
        <v>96.600529195820855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865869372.46000004</v>
      </c>
      <c r="E13" s="79">
        <f t="shared" si="4"/>
        <v>835522034.60999966</v>
      </c>
      <c r="F13" s="71">
        <f t="shared" si="1"/>
        <v>96.495159799476298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638</v>
      </c>
      <c r="C14" s="134" t="s">
        <v>2146</v>
      </c>
      <c r="D14" s="192">
        <v>6782725.5099999998</v>
      </c>
      <c r="E14" s="192">
        <v>6729775.5899999999</v>
      </c>
      <c r="F14" s="71">
        <f t="shared" si="1"/>
        <v>99.219341547554379</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640</v>
      </c>
      <c r="C15" s="134" t="s">
        <v>2147</v>
      </c>
      <c r="D15" s="192">
        <v>190294282.68000001</v>
      </c>
      <c r="E15" s="192">
        <v>190712747.97</v>
      </c>
      <c r="F15" s="71">
        <f t="shared" si="1"/>
        <v>100.21990428934939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642</v>
      </c>
      <c r="C16" s="134" t="s">
        <v>2148</v>
      </c>
      <c r="D16" s="192">
        <v>2310037320.8899999</v>
      </c>
      <c r="E16" s="192">
        <v>2291075337.0999999</v>
      </c>
      <c r="F16" s="71">
        <f t="shared" si="1"/>
        <v>99.179148162736425</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644</v>
      </c>
      <c r="C17" s="134" t="s">
        <v>2149</v>
      </c>
      <c r="D17" s="192">
        <v>413174304.98000002</v>
      </c>
      <c r="E17" s="192">
        <v>416904842.82999998</v>
      </c>
      <c r="F17" s="71">
        <f t="shared" si="1"/>
        <v>100.9028968658108</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2054419261.5999999</v>
      </c>
      <c r="E18" s="192">
        <v>2069900668.8800001</v>
      </c>
      <c r="F18" s="71">
        <f t="shared" si="1"/>
        <v>100.75356610840687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10141603.550000012</v>
      </c>
      <c r="E19" s="79">
        <f t="shared" si="5"/>
        <v>8877091.4900000095</v>
      </c>
      <c r="F19" s="71">
        <f t="shared" si="1"/>
        <v>87.531438654984683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648</v>
      </c>
      <c r="C20" s="134" t="s">
        <v>2154</v>
      </c>
      <c r="D20" s="192">
        <v>2446603.67</v>
      </c>
      <c r="E20" s="192">
        <v>2529622.33</v>
      </c>
      <c r="F20" s="71">
        <f t="shared" si="1"/>
        <v>103.39322061100317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652</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654</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658</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660</v>
      </c>
      <c r="C26" s="134" t="s">
        <v>2161</v>
      </c>
      <c r="D26" s="192">
        <v>92915161.510000005</v>
      </c>
      <c r="E26" s="192">
        <v>90814645.620000005</v>
      </c>
      <c r="F26" s="71">
        <f t="shared" si="1"/>
        <v>97.739318475194239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663</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85220161.629999995</v>
      </c>
      <c r="E28" s="192">
        <v>84467176.459999993</v>
      </c>
      <c r="F28" s="71">
        <f t="shared" si="1"/>
        <v>99.11642367768647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23269196.139999986</v>
      </c>
      <c r="E29" s="79">
        <f t="shared" si="6"/>
        <v>24165727.840000004</v>
      </c>
      <c r="F29" s="71">
        <f t="shared" si="1"/>
        <v>103.85286923796595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666</v>
      </c>
      <c r="C30" s="134" t="s">
        <v>2167</v>
      </c>
      <c r="D30" s="192">
        <v>8921393.0399999991</v>
      </c>
      <c r="E30" s="192">
        <v>9560750.0600000005</v>
      </c>
      <c r="F30" s="71">
        <f t="shared" si="1"/>
        <v>107.16656039178385</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68141460.319999993</v>
      </c>
      <c r="E31" s="192">
        <v>69450679.939999998</v>
      </c>
      <c r="F31" s="71">
        <f t="shared" si="1"/>
        <v>101.92132603829116</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670</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672</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53793657.219999999</v>
      </c>
      <c r="E34" s="192">
        <v>54845702.159999996</v>
      </c>
      <c r="F34" s="71">
        <f t="shared" si="1"/>
        <v>101.95570443499955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4252170.95</v>
      </c>
      <c r="E35" s="79">
        <f t="shared" si="7"/>
        <v>4252170.95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678</v>
      </c>
      <c r="C37" s="134" t="s">
        <v>2177</v>
      </c>
      <c r="D37" s="192">
        <v>5600102.96</v>
      </c>
      <c r="E37" s="192">
        <v>5600102.96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680</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682</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1347932.01</v>
      </c>
      <c r="E40" s="192">
        <v>1347932.01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686</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688</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692</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696</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698</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323999.29000000004</v>
      </c>
      <c r="E52" s="79">
        <f t="shared" si="10"/>
        <v>537857.98999999929</v>
      </c>
      <c r="F52" s="71">
        <f t="shared" si="1"/>
        <v>166.00591624753227</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323999.28999999998</v>
      </c>
      <c r="E53" s="192">
        <v>537857.99</v>
      </c>
      <c r="F53" s="71">
        <f t="shared" si="1"/>
        <v>166.00591624753253</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5650422.1600000001</v>
      </c>
      <c r="E54" s="192">
        <v>5656956.3699999992</v>
      </c>
      <c r="F54" s="71">
        <f t="shared" si="1"/>
        <v>100.11564109397446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5650422.1600000001</v>
      </c>
      <c r="E55" s="192">
        <v>5656956.3700000001</v>
      </c>
      <c r="F55" s="71">
        <f t="shared" si="1"/>
        <v>100.11564109397446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992228953.71000004</v>
      </c>
      <c r="E56" s="79">
        <f t="shared" si="11"/>
        <v>1253173423.8800001</v>
      </c>
      <c r="F56" s="71">
        <f t="shared" si="1"/>
        <v>126.29881633612021</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871194726.08000004</v>
      </c>
      <c r="E57" s="192">
        <v>1109590644.3800001</v>
      </c>
      <c r="F57" s="71">
        <f t="shared" si="1"/>
        <v>127.36425177556787</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109895869.81999999</v>
      </c>
      <c r="E58" s="192">
        <v>127779808.11999999</v>
      </c>
      <c r="F58" s="71">
        <f t="shared" si="1"/>
        <v>116.27353086998843</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11138357.810000001</v>
      </c>
      <c r="E62" s="192">
        <v>15802971.379999999</v>
      </c>
      <c r="F62" s="71">
        <f t="shared" si="1"/>
        <v>141.87882674959602</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38362191.780000001</v>
      </c>
      <c r="E63" s="79">
        <f>SUM(E64:E68)</f>
        <v>41431541.199999988</v>
      </c>
      <c r="F63" s="71">
        <f>IF(D63&gt;0,IF(E63/D63&gt;=100,"&gt;&gt;100",E63/D63*100),"-")</f>
        <v>108.00097512050961</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38362191.780000001</v>
      </c>
      <c r="E64" s="192">
        <v>41431541.199999988</v>
      </c>
      <c r="F64" s="71">
        <f t="shared" si="1"/>
        <v>108.00097512050961</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272230453.37</v>
      </c>
      <c r="E69" s="79">
        <f>E70+E82+E88+E119+E135+E147+E165+E171</f>
        <v>317406163.57000005</v>
      </c>
      <c r="F69" s="71">
        <f t="shared" si="1"/>
        <v>116.59465707850099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111806243.81</v>
      </c>
      <c r="E70" s="79">
        <f t="shared" si="12"/>
        <v>114655691.89</v>
      </c>
      <c r="F70" s="71">
        <f t="shared" si="1"/>
        <v>102.54855899178786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110884548.22</v>
      </c>
      <c r="E71" s="79">
        <f t="shared" si="13"/>
        <v>113712939.72</v>
      </c>
      <c r="F71" s="71">
        <f t="shared" si="1"/>
        <v>102.55075350479703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110884548.22</v>
      </c>
      <c r="E73" s="192">
        <v>113712939.72</v>
      </c>
      <c r="F73" s="71">
        <f t="shared" si="1"/>
        <v>102.55075350479703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921695.59</v>
      </c>
      <c r="E76" s="79">
        <f>SUM(E77:E79)</f>
        <v>942752.17</v>
      </c>
      <c r="F76" s="71">
        <f t="shared" si="1"/>
        <v>102.28454819882562</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921695.59</v>
      </c>
      <c r="E78" s="192">
        <v>942752.17</v>
      </c>
      <c r="F78" s="71">
        <f t="shared" si="14"/>
        <v>102.28454819882562</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106990992.01000001</v>
      </c>
      <c r="E82" s="79">
        <f>SUM(E83:E85)-E86+E87</f>
        <v>127309002.44</v>
      </c>
      <c r="F82" s="71">
        <f t="shared" si="1"/>
        <v>118.99039353528093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467569.59</v>
      </c>
      <c r="E84" s="192">
        <v>275432.67999999993</v>
      </c>
      <c r="F84" s="71">
        <f t="shared" si="1"/>
        <v>58.907312599179072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304140.61</v>
      </c>
      <c r="E85" s="192">
        <v>358437.51</v>
      </c>
      <c r="F85" s="71">
        <f t="shared" si="1"/>
        <v>117.85256496986707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106219281.81</v>
      </c>
      <c r="E87" s="192">
        <v>126675132.25</v>
      </c>
      <c r="F87" s="71">
        <f t="shared" si="1"/>
        <v>119.25813288456465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18568.48</v>
      </c>
      <c r="E88" s="79">
        <f t="shared" si="15"/>
        <v>18568.48</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18568.48</v>
      </c>
      <c r="E89" s="79">
        <f t="shared" si="16"/>
        <v>18568.48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18568.48</v>
      </c>
      <c r="E90" s="192">
        <v>18568.48</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206047.2</v>
      </c>
      <c r="E119" s="79">
        <f t="shared" si="18"/>
        <v>206047.2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206047.2</v>
      </c>
      <c r="E120" s="79">
        <f t="shared" si="19"/>
        <v>206047.2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206047.2</v>
      </c>
      <c r="E126" s="192">
        <v>206047.2</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8054143.3700000001</v>
      </c>
      <c r="E135" s="79">
        <f t="shared" si="21"/>
        <v>25297641.75</v>
      </c>
      <c r="F135" s="71">
        <f t="shared" si="1"/>
        <v>314.09475331949545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8054143.3700000001</v>
      </c>
      <c r="E136" s="79">
        <f t="shared" si="22"/>
        <v>25297641.75</v>
      </c>
      <c r="F136" s="71">
        <f t="shared" si="1"/>
        <v>314.09475331949545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8054143.3700000001</v>
      </c>
      <c r="E142" s="192">
        <v>25297641.75</v>
      </c>
      <c r="F142" s="71">
        <f t="shared" si="1"/>
        <v>314.09475331949545</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43062375.090000004</v>
      </c>
      <c r="E147" s="79">
        <f t="shared" si="24"/>
        <v>48163829.120000005</v>
      </c>
      <c r="F147" s="71">
        <f t="shared" si="1"/>
        <v>111.84666200909264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50255986.240000002</v>
      </c>
      <c r="E161" s="192">
        <v>53374955.280000001</v>
      </c>
      <c r="F161" s="71">
        <f t="shared" si="1"/>
        <v>106.20616422709368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7193611.1500000004</v>
      </c>
      <c r="E164" s="192">
        <v>5211126.16</v>
      </c>
      <c r="F164" s="71">
        <f t="shared" si="1"/>
        <v>72.441032067739712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2092083.4100000001</v>
      </c>
      <c r="E171" s="79">
        <f t="shared" si="27"/>
        <v>1755382.6900000477</v>
      </c>
      <c r="F171" s="71">
        <f t="shared" si="1"/>
        <v>83.905960996079386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764758.84</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1327324.57</v>
      </c>
      <c r="E173" s="192">
        <v>1755382.6900000477</v>
      </c>
      <c r="F173" s="71">
        <f t="shared" si="1"/>
        <v>132.24969458676168</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2478520048.1799998</v>
      </c>
      <c r="E176" s="79">
        <f>E177+E251</f>
        <v>2756129552.1199999</v>
      </c>
      <c r="F176" s="71">
        <f t="shared" si="1"/>
        <v>111.2006156312454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719908554.03999996</v>
      </c>
      <c r="E177" s="79">
        <f>E178+E197+E203+E219+E247+E248</f>
        <v>477410049.74999994</v>
      </c>
      <c r="F177" s="71">
        <f t="shared" si="1"/>
        <v>66.315373955602951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400337977.81</v>
      </c>
      <c r="E178" s="79">
        <f>SUM(E179:E181)+E185+E186+SUM(E194:E196)</f>
        <v>187173074.39999998</v>
      </c>
      <c r="F178" s="71">
        <f t="shared" si="1"/>
        <v>46.753764262862944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7720473.6200000001</v>
      </c>
      <c r="E179" s="192">
        <v>9569739.9700000007</v>
      </c>
      <c r="F179" s="71">
        <f t="shared" si="1"/>
        <v>123.95275783611837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28558079.579999998</v>
      </c>
      <c r="E180" s="192">
        <v>36736032.189999998</v>
      </c>
      <c r="F180" s="71">
        <f t="shared" si="1"/>
        <v>128.63621339485042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26983.18</v>
      </c>
      <c r="E181" s="79">
        <f t="shared" si="28"/>
        <v>84943.6</v>
      </c>
      <c r="F181" s="71">
        <f t="shared" si="1"/>
        <v>314.80203593497873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26983.18</v>
      </c>
      <c r="E184" s="192">
        <v>84943.6</v>
      </c>
      <c r="F184" s="71">
        <f t="shared" si="1"/>
        <v>314.80203593497873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223234070.06</v>
      </c>
      <c r="E186" s="79">
        <f>SUM(E187:E193)</f>
        <v>0</v>
      </c>
      <c r="F186" s="71">
        <f>IF(D186&gt;0,IF(E186/D186&gt;=100,"&gt;&gt;100",E186/D186*100),"-")</f>
        <v>0</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223234070.06</v>
      </c>
      <c r="E192" s="192">
        <v>0</v>
      </c>
      <c r="F192" s="71">
        <f t="shared" si="29"/>
        <v>0</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140798371.37</v>
      </c>
      <c r="E196" s="192">
        <v>140782358.63999999</v>
      </c>
      <c r="F196" s="71">
        <f t="shared" si="1"/>
        <v>99.988627190894178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51950615.060000002</v>
      </c>
      <c r="E197" s="79">
        <f>SUM(E198:E202)</f>
        <v>67988510</v>
      </c>
      <c r="F197" s="71">
        <f t="shared" si="1"/>
        <v>130.87142456634467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51950615.060000002</v>
      </c>
      <c r="E198" s="192">
        <v>67988510</v>
      </c>
      <c r="F198" s="71">
        <f t="shared" si="1"/>
        <v>130.87142456634467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252320799.25</v>
      </c>
      <c r="E219" s="79">
        <f t="shared" si="34"/>
        <v>205945792.41999999</v>
      </c>
      <c r="F219" s="71">
        <f t="shared" si="1"/>
        <v>81.620616703876408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234561050.30000001</v>
      </c>
      <c r="E220" s="79">
        <f t="shared" si="35"/>
        <v>193260257.47</v>
      </c>
      <c r="F220" s="71">
        <f t="shared" si="1"/>
        <v>82.392305637625284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107126266.8</v>
      </c>
      <c r="E221" s="192">
        <v>91957945.840000004</v>
      </c>
      <c r="F221" s="71">
        <f t="shared" si="1"/>
        <v>85.840707967245251</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124667140.54000001</v>
      </c>
      <c r="E225" s="192">
        <v>95948103.840000004</v>
      </c>
      <c r="F225" s="71">
        <f t="shared" si="1"/>
        <v>76.963427110301481</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2767642.96</v>
      </c>
      <c r="E227" s="192">
        <v>5354207.79</v>
      </c>
      <c r="F227" s="71">
        <f t="shared" si="1"/>
        <v>193.45731611276909</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17759748.949999999</v>
      </c>
      <c r="E237" s="79">
        <f t="shared" si="36"/>
        <v>12685534.949999999</v>
      </c>
      <c r="F237" s="71">
        <f t="shared" si="1"/>
        <v>71.428571348132706</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17759748.949999999</v>
      </c>
      <c r="E238" s="192">
        <v>12685534.949999999</v>
      </c>
      <c r="F238" s="71">
        <f t="shared" si="1"/>
        <v>71.428571348132706</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15299161.92</v>
      </c>
      <c r="E248" s="79">
        <f t="shared" si="37"/>
        <v>16302672.93</v>
      </c>
      <c r="F248" s="71">
        <f t="shared" si="1"/>
        <v>106.55925478302277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15299161.92</v>
      </c>
      <c r="E249" s="192">
        <v>16302672.93</v>
      </c>
      <c r="F249" s="71">
        <f t="shared" si="1"/>
        <v>106.55925478302277</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1758611494.1399999</v>
      </c>
      <c r="E251" s="79">
        <f>+E252+E255-E264+E274+E291</f>
        <v>2278719502.3699999</v>
      </c>
      <c r="F251" s="71">
        <f t="shared" si="1"/>
        <v>129.5749237374537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1807515808.78</v>
      </c>
      <c r="E252" s="79">
        <f>E253-E254</f>
        <v>2289142190.1700001</v>
      </c>
      <c r="F252" s="71">
        <f t="shared" si="1"/>
        <v>126.64576315462925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1807515808.78</v>
      </c>
      <c r="E253" s="192">
        <v>2289142190.1700001</v>
      </c>
      <c r="F253" s="71">
        <f t="shared" si="1"/>
        <v>126.64576315462925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-48904314.640000015</v>
      </c>
      <c r="E255" s="79">
        <f>E256-E260</f>
        <v>-10422687.800000012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247575755.83000001</v>
      </c>
      <c r="E256" s="79">
        <f>SUM(E257:E259)</f>
        <v>314721435.69999999</v>
      </c>
      <c r="F256" s="71">
        <f t="shared" si="1"/>
        <v>127.12126623420514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247575755.83000001</v>
      </c>
      <c r="E257" s="192">
        <v>314721435.69999999</v>
      </c>
      <c r="F257" s="71">
        <f t="shared" si="1"/>
        <v>127.12126623420514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296480070.47000003</v>
      </c>
      <c r="E260" s="79">
        <f>SUM(E261:E263)</f>
        <v>325144123.5</v>
      </c>
      <c r="F260" s="71">
        <f t="shared" si="1"/>
        <v>109.66812136295023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254738221.33000001</v>
      </c>
      <c r="E262" s="192">
        <v>314474890.81</v>
      </c>
      <c r="F262" s="71">
        <f t="shared" si="1"/>
        <v>123.45021849022579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41741849.140000001</v>
      </c>
      <c r="E263" s="192">
        <v>10669232.689999999</v>
      </c>
      <c r="F263" s="71">
        <f t="shared" si="1"/>
        <v>25.56003845017969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3002288500.6399999</v>
      </c>
      <c r="E297" s="79">
        <f t="shared" si="42"/>
        <v>2711498331.02</v>
      </c>
      <c r="F297" s="71">
        <f t="shared" si="1"/>
        <v>90.314382859674808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3002288500.6399999</v>
      </c>
      <c r="E298" s="193">
        <v>2711498331.02</v>
      </c>
      <c r="F298" s="75">
        <f t="shared" si="1"/>
        <v>90.314382859674808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18568.48</v>
      </c>
      <c r="E300" s="192">
        <v>18568.48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11742140.199999999</v>
      </c>
      <c r="E302" s="192">
        <v>9147179.8800000008</v>
      </c>
      <c r="F302" s="71">
        <f t="shared" si="43"/>
        <v>77.900448505971681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38513846.039999999</v>
      </c>
      <c r="E303" s="192">
        <v>44227775.399999999</v>
      </c>
      <c r="F303" s="71">
        <f t="shared" si="43"/>
        <v>114.83603936637641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5176278.16</v>
      </c>
      <c r="E309" s="192">
        <v>8468597.9000000004</v>
      </c>
      <c r="F309" s="71">
        <f t="shared" si="43"/>
        <v>163.60399573271772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100827600.54000001</v>
      </c>
      <c r="E310" s="192">
        <v>117480484.44</v>
      </c>
      <c r="F310" s="71">
        <f t="shared" si="43"/>
        <v>116.5161957745821</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215403.11</v>
      </c>
      <c r="E311" s="192">
        <v>726049.91</v>
      </c>
      <c r="F311" s="71">
        <f t="shared" si="43"/>
        <v>337.06565796566264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2203721.85</v>
      </c>
      <c r="E336" s="192">
        <v>25636611.02</v>
      </c>
      <c r="F336" s="71">
        <f t="shared" si="43"/>
        <v>1163.3324332651146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398134255.95999998</v>
      </c>
      <c r="E337" s="192">
        <v>161536463.37900001</v>
      </c>
      <c r="F337" s="71">
        <f t="shared" si="43"/>
        <v>40.573364627842864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12651894.439999999</v>
      </c>
      <c r="E338" s="192">
        <v>604504.57999999996</v>
      </c>
      <c r="F338" s="71">
        <f t="shared" si="43"/>
        <v>4.777976791276485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39298720.619999997</v>
      </c>
      <c r="E339" s="192">
        <v>67384005.420000002</v>
      </c>
      <c r="F339" s="71">
        <f t="shared" si="43"/>
        <v>171.4661555310449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252320799.25</v>
      </c>
      <c r="E343" s="192">
        <v>205945792.41999999</v>
      </c>
      <c r="F343" s="71">
        <f t="shared" si="43"/>
        <v>81.620616703876408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28611878.280000001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2767642.96</v>
      </c>
      <c r="E354" s="192">
        <v>5354207.79</v>
      </c>
      <c r="F354" s="71">
        <f t="shared" si="43"/>
        <v>193.45731611276909</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3002288500.6399999</v>
      </c>
      <c r="E397" s="284">
        <v>2711498331.02</v>
      </c>
      <c r="F397" s="289">
        <f t="shared" si="44"/>
        <v>90.314382859674808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 right="0" top="0" bottom="0" header="0" footer="0"/>
  <pageSetup paperSize="9" orientation="landscape"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8" sqref="E5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456547337.07999998</v>
      </c>
      <c r="E35" s="60">
        <f t="shared" si="7"/>
        <v>546115337.74000001</v>
      </c>
      <c r="F35" s="45">
        <f t="shared" si="1"/>
        <v>119.61855724159119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456547337.07999998</v>
      </c>
      <c r="E54" s="60">
        <f t="shared" si="12"/>
        <v>546115337.74000001</v>
      </c>
      <c r="F54" s="45">
        <f t="shared" si="1"/>
        <v>119.61855724159119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456547337.07999998</v>
      </c>
      <c r="E57" s="194">
        <v>546115337.74000001</v>
      </c>
      <c r="F57" s="45">
        <f t="shared" si="1"/>
        <v>119.61855724159119</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456547337.07999998</v>
      </c>
      <c r="E141" s="81">
        <f t="shared" si="28"/>
        <v>546115337.74000001</v>
      </c>
      <c r="F141" s="61">
        <f t="shared" si="1"/>
        <v>119.61855724159119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3942714.39</v>
      </c>
      <c r="E5" s="82">
        <f t="shared" si="0"/>
        <v>681400.23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648114.54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648114.54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235967.38</v>
      </c>
      <c r="F9" s="31"/>
      <c r="G9" s="31"/>
      <c r="H9" s="31"/>
      <c r="I9" s="31"/>
      <c r="J9" s="31"/>
      <c r="K9" s="31"/>
      <c r="L9" s="31"/>
      <c r="M9" s="31"/>
      <c r="N9" s="31"/>
      <c r="O9" s="31"/>
      <c r="P9" s="31"/>
      <c r="Q9" s="31"/>
      <c r="R9" s="31"/>
      <c r="S9" s="31"/>
      <c r="T9" s="31"/>
      <c r="U9" s="31"/>
    </row>
    <row r="10" spans="1:24" ht="13.5" customHeight="1" x14ac:dyDescent="0.2">
      <c r="A10" s="161" t="s">
        <v>582</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v>6899.22</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405247.94</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3942714.39</v>
      </c>
      <c r="E22" s="83">
        <f t="shared" si="3"/>
        <v>33285.69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3942714.39</v>
      </c>
      <c r="E23" s="83">
        <f t="shared" si="4"/>
        <v>23074.68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60705.919999999998</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23074.68</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3882008.47</v>
      </c>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10211.01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10211.01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73887357.659999996</v>
      </c>
      <c r="E38" s="83">
        <f>E39+E44</f>
        <v>73887357.659999996</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73887357.659999996</v>
      </c>
      <c r="E44" s="83">
        <f t="shared" si="6"/>
        <v>73887357.659999996</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73887357.659999996</v>
      </c>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73887357.659999996</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704609392.12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877461383.00999999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624563.63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320650746.25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106366373.16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113221479.54000001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181008.4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8223036.6299999999</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92658848.519999996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301139091.27999997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255046981.84999999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249972767.84999999</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5074214</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1120963398.3099999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6765835.7199999997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527674377.56999999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104517106.81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105043526.93000001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123047.98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6552478.3399999999</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223234070.06</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88204147.450000003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285101196.33999997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301421988.68000001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291273560.68000001</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10148428</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461107376.82000017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26241115.599999998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25636611.02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332888.52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129372.65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203515.87</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79220.12999999999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4474.5200000000004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22568.06</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48153.04</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4024.51</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25224502.370000001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25224502.370000001</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604504.57999999996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567375.57999999996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37129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434866261.22000003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15906640.16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145629823.22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67384005.420000002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205945792.41999999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 right="0" top="0" bottom="0" header="0" footer="0"/>
  <pageSetup paperSize="9" scale="85" orientation="landscape"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41</v>
      </c>
      <c r="J3" s="102" t="str">
        <f>RefStr!H7</f>
        <v>DA</v>
      </c>
      <c r="K3" s="100" t="str">
        <f>RefStr!H9</f>
        <v>DA</v>
      </c>
      <c r="L3" s="100" t="str">
        <f>RefStr!H10</f>
        <v>DA</v>
      </c>
      <c r="M3" s="100" t="str">
        <f>RefStr!H8</f>
        <v>DA</v>
      </c>
      <c r="N3" s="100" t="str">
        <f>RefStr!H11</f>
        <v>DA</v>
      </c>
      <c r="O3" s="103">
        <f>RefStr!C6</f>
        <v>50993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Panenić</cp:lastModifiedBy>
  <cp:lastPrinted>2026-02-17T12:30:55Z</cp:lastPrinted>
  <dcterms:created xsi:type="dcterms:W3CDTF">2022-04-01T05:14:30Z</dcterms:created>
  <dcterms:modified xsi:type="dcterms:W3CDTF">2026-02-23T08:59:56Z</dcterms:modified>
</cp:coreProperties>
</file>